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2120" windowHeight="8805" activeTab="0"/>
  </bookViews>
  <sheets>
    <sheet name="オープン予選" sheetId="1" r:id="rId1"/>
    <sheet name="レディース予選" sheetId="2" r:id="rId2"/>
    <sheet name="オープン決勝Ｔ" sheetId="3" r:id="rId3"/>
    <sheet name="レディース決勝Ｔ" sheetId="4" r:id="rId4"/>
    <sheet name="順位決定リーグ" sheetId="5" r:id="rId5"/>
    <sheet name="順位" sheetId="6" r:id="rId6"/>
  </sheets>
  <definedNames>
    <definedName name="_xlnm.Print_Area" localSheetId="2">'オープン決勝Ｔ'!$A$1:$AG$50</definedName>
    <definedName name="_xlnm.Print_Area" localSheetId="0">'オープン予選'!$A$1:$Z$49</definedName>
    <definedName name="_xlnm.Print_Area" localSheetId="3">'レディース決勝Ｔ'!$A$1:$AG$50</definedName>
    <definedName name="_xlnm.Print_Area" localSheetId="1">'レディース予選'!$A$1:$U$40</definedName>
    <definedName name="_xlnm.Print_Area" localSheetId="5">'順位'!$A$1:$E$18</definedName>
    <definedName name="_xlnm.Print_Area" localSheetId="4">'順位決定リーグ'!$A$1:$U$32</definedName>
  </definedNames>
  <calcPr fullCalcOnLoad="1"/>
</workbook>
</file>

<file path=xl/sharedStrings.xml><?xml version="1.0" encoding="utf-8"?>
<sst xmlns="http://schemas.openxmlformats.org/spreadsheetml/2006/main" count="957" uniqueCount="163">
  <si>
    <t>成績</t>
  </si>
  <si>
    <t>順位</t>
  </si>
  <si>
    <t>勝敗</t>
  </si>
  <si>
    <t>得失点</t>
  </si>
  <si>
    <t>差</t>
  </si>
  <si>
    <t>１位</t>
  </si>
  <si>
    <t>２位</t>
  </si>
  <si>
    <t>３位</t>
  </si>
  <si>
    <t>４位</t>
  </si>
  <si>
    <t>５位</t>
  </si>
  <si>
    <t>６位</t>
  </si>
  <si>
    <t>７位</t>
  </si>
  <si>
    <t>８位</t>
  </si>
  <si>
    <r>
      <t>１ｓｔ</t>
    </r>
    <r>
      <rPr>
        <sz val="11"/>
        <rFont val="ＭＳ Ｐゴシック"/>
        <family val="3"/>
      </rPr>
      <t>　　　</t>
    </r>
  </si>
  <si>
    <r>
      <t>２nd</t>
    </r>
    <r>
      <rPr>
        <sz val="11"/>
        <rFont val="ＭＳ Ｐゴシック"/>
        <family val="3"/>
      </rPr>
      <t>　　　　</t>
    </r>
  </si>
  <si>
    <r>
      <t>Total　</t>
    </r>
    <r>
      <rPr>
        <sz val="11"/>
        <rFont val="ＭＳ Ｐゴシック"/>
        <family val="3"/>
      </rPr>
      <t>　　</t>
    </r>
  </si>
  <si>
    <t>-</t>
  </si>
  <si>
    <t>得点</t>
  </si>
  <si>
    <t>失点</t>
  </si>
  <si>
    <r>
      <t>１ｓｔ</t>
    </r>
    <r>
      <rPr>
        <sz val="11"/>
        <rFont val="ＭＳ Ｐゴシック"/>
        <family val="3"/>
      </rPr>
      <t>　　　</t>
    </r>
  </si>
  <si>
    <t>-</t>
  </si>
  <si>
    <r>
      <t>２nd</t>
    </r>
    <r>
      <rPr>
        <sz val="11"/>
        <rFont val="ＭＳ Ｐゴシック"/>
        <family val="3"/>
      </rPr>
      <t>　　　　</t>
    </r>
  </si>
  <si>
    <t>オープンＢ</t>
  </si>
  <si>
    <r>
      <t>１ｓｔ</t>
    </r>
    <r>
      <rPr>
        <sz val="11"/>
        <rFont val="ＭＳ Ｐゴシック"/>
        <family val="3"/>
      </rPr>
      <t>　　　</t>
    </r>
  </si>
  <si>
    <t>-</t>
  </si>
  <si>
    <r>
      <t>２nd</t>
    </r>
    <r>
      <rPr>
        <sz val="11"/>
        <rFont val="ＭＳ Ｐゴシック"/>
        <family val="3"/>
      </rPr>
      <t>　　　　</t>
    </r>
  </si>
  <si>
    <r>
      <t>Total　</t>
    </r>
    <r>
      <rPr>
        <sz val="11"/>
        <rFont val="ＭＳ Ｐゴシック"/>
        <family val="3"/>
      </rPr>
      <t>　　</t>
    </r>
  </si>
  <si>
    <t>オープンＡ</t>
  </si>
  <si>
    <t>大体大</t>
  </si>
  <si>
    <t>ＧＲＯＯＶＥ</t>
  </si>
  <si>
    <t>ハッカーズ</t>
  </si>
  <si>
    <t>ＴＩＢＥＴＳ</t>
  </si>
  <si>
    <t>近大生物理工</t>
  </si>
  <si>
    <t>関学大</t>
  </si>
  <si>
    <t>びわこ成蹊大</t>
  </si>
  <si>
    <t>ＴＩＢＥＴＳ</t>
  </si>
  <si>
    <t>みかん缶</t>
  </si>
  <si>
    <t>佛教大</t>
  </si>
  <si>
    <t>ＬＴ－１</t>
  </si>
  <si>
    <t>ＬＴ－４</t>
  </si>
  <si>
    <t>びわこ成蹊大</t>
  </si>
  <si>
    <t>ハッカーズ</t>
  </si>
  <si>
    <t>京都大</t>
  </si>
  <si>
    <t>近大生物理工</t>
  </si>
  <si>
    <t>京都大</t>
  </si>
  <si>
    <r>
      <t>１ｓｔ</t>
    </r>
    <r>
      <rPr>
        <sz val="11"/>
        <rFont val="ＭＳ Ｐゴシック"/>
        <family val="3"/>
      </rPr>
      <t>　　　</t>
    </r>
  </si>
  <si>
    <t>-</t>
  </si>
  <si>
    <r>
      <t>２nd</t>
    </r>
    <r>
      <rPr>
        <sz val="11"/>
        <rFont val="ＭＳ Ｐゴシック"/>
        <family val="3"/>
      </rPr>
      <t>　　　　</t>
    </r>
  </si>
  <si>
    <r>
      <t>Total　</t>
    </r>
    <r>
      <rPr>
        <sz val="11"/>
        <rFont val="ＭＳ Ｐゴシック"/>
        <family val="3"/>
      </rPr>
      <t>　　</t>
    </r>
  </si>
  <si>
    <r>
      <t>１ｓｔ</t>
    </r>
    <r>
      <rPr>
        <sz val="11"/>
        <rFont val="ＭＳ Ｐゴシック"/>
        <family val="3"/>
      </rPr>
      <t>　　　</t>
    </r>
  </si>
  <si>
    <t>-</t>
  </si>
  <si>
    <t>スピリッツ</t>
  </si>
  <si>
    <t>関学大</t>
  </si>
  <si>
    <t>同志社大</t>
  </si>
  <si>
    <t>びわこ成蹊</t>
  </si>
  <si>
    <t>オープンＤ</t>
  </si>
  <si>
    <t>オープンＣ</t>
  </si>
  <si>
    <t>近畿大</t>
  </si>
  <si>
    <t>Ｔｒｉｇｇｅｒ</t>
  </si>
  <si>
    <t>龍谷大</t>
  </si>
  <si>
    <t>Ｔｒｉｇｇｅｒ</t>
  </si>
  <si>
    <t>レディースＡ</t>
  </si>
  <si>
    <t>Buddy's</t>
  </si>
  <si>
    <t>フォレスト</t>
  </si>
  <si>
    <t>レディースＢ</t>
  </si>
  <si>
    <t>レディースＣ</t>
  </si>
  <si>
    <t>同志社マジック</t>
  </si>
  <si>
    <t>オープン決勝トーナメント</t>
  </si>
  <si>
    <r>
      <t>Ａ１位</t>
    </r>
    <r>
      <rPr>
        <sz val="11"/>
        <rFont val="ＭＳ Ｐゴシック"/>
        <family val="3"/>
      </rPr>
      <t xml:space="preserve">
大体大</t>
    </r>
  </si>
  <si>
    <r>
      <t>Ｃ２位</t>
    </r>
    <r>
      <rPr>
        <sz val="11"/>
        <rFont val="ＭＳ Ｐゴシック"/>
        <family val="3"/>
      </rPr>
      <t xml:space="preserve">
関学大</t>
    </r>
  </si>
  <si>
    <r>
      <t>Ｂ２位</t>
    </r>
    <r>
      <rPr>
        <sz val="11"/>
        <rFont val="ＭＳ Ｐゴシック"/>
        <family val="3"/>
      </rPr>
      <t xml:space="preserve">
近大生物理工</t>
    </r>
  </si>
  <si>
    <r>
      <t xml:space="preserve">Ｄ１位
</t>
    </r>
    <r>
      <rPr>
        <sz val="11"/>
        <rFont val="ＭＳ Ｐゴシック"/>
        <family val="3"/>
      </rPr>
      <t>Ｔｒｉｇｇｇｅｒ</t>
    </r>
  </si>
  <si>
    <r>
      <t>Ｂ１位</t>
    </r>
    <r>
      <rPr>
        <sz val="11"/>
        <rFont val="ＭＳ Ｐゴシック"/>
        <family val="3"/>
      </rPr>
      <t xml:space="preserve">
ＴＩＢＥＴＳ</t>
    </r>
  </si>
  <si>
    <t>ＯＴ－１</t>
  </si>
  <si>
    <t>ＯＴ－２</t>
  </si>
  <si>
    <t>ＯＴ－５</t>
  </si>
  <si>
    <t>ＯＴ－３</t>
  </si>
  <si>
    <r>
      <t>Ｄ２位</t>
    </r>
    <r>
      <rPr>
        <sz val="11"/>
        <rFont val="ＭＳ Ｐゴシック"/>
        <family val="3"/>
      </rPr>
      <t xml:space="preserve">
近畿大</t>
    </r>
  </si>
  <si>
    <r>
      <t>Ｃ１位</t>
    </r>
    <r>
      <rPr>
        <sz val="11"/>
        <rFont val="ＭＳ Ｐゴシック"/>
        <family val="3"/>
      </rPr>
      <t xml:space="preserve">
スピリッツ</t>
    </r>
  </si>
  <si>
    <r>
      <t>Ａ２位</t>
    </r>
    <r>
      <rPr>
        <sz val="11"/>
        <rFont val="ＭＳ Ｐゴシック"/>
        <family val="3"/>
      </rPr>
      <t xml:space="preserve">
ハッカーズ</t>
    </r>
  </si>
  <si>
    <t>ＯＴ－７</t>
  </si>
  <si>
    <t>ＯＴ－８</t>
  </si>
  <si>
    <t>オープン５位決定トーナメント</t>
  </si>
  <si>
    <t>ＯＴ－９</t>
  </si>
  <si>
    <t>ＯＴ－１１</t>
  </si>
  <si>
    <t>ＯＴ－１０</t>
  </si>
  <si>
    <t>ＯＴ－１２</t>
  </si>
  <si>
    <t>ＴＩＢＥＴＳ</t>
  </si>
  <si>
    <t>Ｔｒｉｇｇｇｅｒ</t>
  </si>
  <si>
    <t>大体大</t>
  </si>
  <si>
    <t>スピリッツ</t>
  </si>
  <si>
    <t>ハッカーズ</t>
  </si>
  <si>
    <r>
      <t>１ｓｔ</t>
    </r>
    <r>
      <rPr>
        <sz val="11"/>
        <rFont val="ＭＳ Ｐゴシック"/>
        <family val="3"/>
      </rPr>
      <t>　　　</t>
    </r>
  </si>
  <si>
    <t>-</t>
  </si>
  <si>
    <r>
      <t>２nd</t>
    </r>
    <r>
      <rPr>
        <sz val="11"/>
        <rFont val="ＭＳ Ｐゴシック"/>
        <family val="3"/>
      </rPr>
      <t>　　　　</t>
    </r>
  </si>
  <si>
    <r>
      <t>Total　</t>
    </r>
    <r>
      <rPr>
        <sz val="11"/>
        <rFont val="ＭＳ Ｐゴシック"/>
        <family val="3"/>
      </rPr>
      <t>　　</t>
    </r>
  </si>
  <si>
    <r>
      <t>Total　</t>
    </r>
    <r>
      <rPr>
        <sz val="11"/>
        <rFont val="ＭＳ Ｐゴシック"/>
        <family val="3"/>
      </rPr>
      <t>　　</t>
    </r>
  </si>
  <si>
    <t>-</t>
  </si>
  <si>
    <r>
      <t>１ｓｔ</t>
    </r>
    <r>
      <rPr>
        <sz val="11"/>
        <rFont val="ＭＳ Ｐゴシック"/>
        <family val="3"/>
      </rPr>
      <t>　　　</t>
    </r>
  </si>
  <si>
    <t>-</t>
  </si>
  <si>
    <r>
      <t>２nd</t>
    </r>
    <r>
      <rPr>
        <sz val="11"/>
        <rFont val="ＭＳ Ｐゴシック"/>
        <family val="3"/>
      </rPr>
      <t>　　　　</t>
    </r>
  </si>
  <si>
    <r>
      <t>Total　</t>
    </r>
    <r>
      <rPr>
        <sz val="11"/>
        <rFont val="ＭＳ Ｐゴシック"/>
        <family val="3"/>
      </rPr>
      <t>　　</t>
    </r>
  </si>
  <si>
    <r>
      <t>１ｓｔ</t>
    </r>
    <r>
      <rPr>
        <sz val="11"/>
        <rFont val="ＭＳ Ｐゴシック"/>
        <family val="3"/>
      </rPr>
      <t>　　　</t>
    </r>
  </si>
  <si>
    <t>-</t>
  </si>
  <si>
    <r>
      <t>２nd</t>
    </r>
    <r>
      <rPr>
        <sz val="11"/>
        <rFont val="ＭＳ Ｐゴシック"/>
        <family val="3"/>
      </rPr>
      <t>　　　　</t>
    </r>
  </si>
  <si>
    <r>
      <t>Ａ１位</t>
    </r>
    <r>
      <rPr>
        <sz val="11"/>
        <rFont val="ＭＳ Ｐゴシック"/>
        <family val="3"/>
      </rPr>
      <t xml:space="preserve">
Ｂｕｄｄｙ’ｓ</t>
    </r>
  </si>
  <si>
    <r>
      <t>Ｃ２位</t>
    </r>
    <r>
      <rPr>
        <sz val="11"/>
        <rFont val="ＭＳ Ｐゴシック"/>
        <family val="3"/>
      </rPr>
      <t xml:space="preserve">
京都大</t>
    </r>
  </si>
  <si>
    <r>
      <t>Ｂ２位</t>
    </r>
    <r>
      <rPr>
        <sz val="11"/>
        <rFont val="ＭＳ Ｐゴシック"/>
        <family val="3"/>
      </rPr>
      <t xml:space="preserve">
ハッカーズ</t>
    </r>
  </si>
  <si>
    <r>
      <t>Ｂ１位</t>
    </r>
    <r>
      <rPr>
        <sz val="11"/>
        <rFont val="ＭＳ Ｐゴシック"/>
        <family val="3"/>
      </rPr>
      <t xml:space="preserve">
大体大</t>
    </r>
  </si>
  <si>
    <r>
      <t>Ｄ２位</t>
    </r>
    <r>
      <rPr>
        <sz val="11"/>
        <rFont val="ＭＳ Ｐゴシック"/>
        <family val="3"/>
      </rPr>
      <t xml:space="preserve">
みかん缶</t>
    </r>
  </si>
  <si>
    <r>
      <t>Ｃ１位</t>
    </r>
    <r>
      <rPr>
        <sz val="11"/>
        <rFont val="ＭＳ Ｐゴシック"/>
        <family val="3"/>
      </rPr>
      <t xml:space="preserve">
関学大</t>
    </r>
  </si>
  <si>
    <r>
      <t>Ａ２位</t>
    </r>
    <r>
      <rPr>
        <sz val="11"/>
        <rFont val="ＭＳ Ｐゴシック"/>
        <family val="3"/>
      </rPr>
      <t xml:space="preserve">
びわこ成蹊大</t>
    </r>
  </si>
  <si>
    <t>ＯＴ－４</t>
  </si>
  <si>
    <t>ＯＴ－６</t>
  </si>
  <si>
    <t>ＬＴ－５</t>
  </si>
  <si>
    <t>ＬＴ－９</t>
  </si>
  <si>
    <t>ＬＴ－７</t>
  </si>
  <si>
    <t>ＬＴ－１１</t>
  </si>
  <si>
    <t>ＬＴ－２</t>
  </si>
  <si>
    <t>ＬＴ－３</t>
  </si>
  <si>
    <t>ＬＴ－１０</t>
  </si>
  <si>
    <t>ＬＴ－８</t>
  </si>
  <si>
    <t>ＬＴ－１２</t>
  </si>
  <si>
    <t>ＬＴ－６</t>
  </si>
  <si>
    <t>びわこ成蹊大</t>
  </si>
  <si>
    <r>
      <t xml:space="preserve">Ｄ１位
</t>
    </r>
    <r>
      <rPr>
        <sz val="11"/>
        <rFont val="ＭＳ Ｐゴシック"/>
        <family val="3"/>
      </rPr>
      <t>同志社マジック</t>
    </r>
  </si>
  <si>
    <r>
      <t>１ｓｔ</t>
    </r>
    <r>
      <rPr>
        <sz val="11"/>
        <rFont val="ＭＳ Ｐゴシック"/>
        <family val="3"/>
      </rPr>
      <t>　　　</t>
    </r>
  </si>
  <si>
    <t>-</t>
  </si>
  <si>
    <r>
      <t>２nd</t>
    </r>
    <r>
      <rPr>
        <sz val="11"/>
        <rFont val="ＭＳ Ｐゴシック"/>
        <family val="3"/>
      </rPr>
      <t>　　　　</t>
    </r>
  </si>
  <si>
    <r>
      <t>Total　</t>
    </r>
    <r>
      <rPr>
        <sz val="11"/>
        <rFont val="ＭＳ Ｐゴシック"/>
        <family val="3"/>
      </rPr>
      <t>　　</t>
    </r>
  </si>
  <si>
    <t>オープン１</t>
  </si>
  <si>
    <t>グルーブ</t>
  </si>
  <si>
    <t>龍谷大</t>
  </si>
  <si>
    <t>グルーブ</t>
  </si>
  <si>
    <t>オープン２</t>
  </si>
  <si>
    <t>レディース</t>
  </si>
  <si>
    <t>フォレスト</t>
  </si>
  <si>
    <t>フォレスト</t>
  </si>
  <si>
    <t>レディースＤ</t>
  </si>
  <si>
    <t>チーム名</t>
  </si>
  <si>
    <t>大阪体育大学BOUHSEARA</t>
  </si>
  <si>
    <t>大阪体育大学BOUHSEARS</t>
  </si>
  <si>
    <t>大阪スピリッツ</t>
  </si>
  <si>
    <t>関西学院大学ARROWS</t>
  </si>
  <si>
    <t>近畿大学MAFFIA</t>
  </si>
  <si>
    <t>京都大学BREEZE</t>
  </si>
  <si>
    <t>近畿大学生物理工FOREST</t>
  </si>
  <si>
    <t>博多ハッカーズ</t>
  </si>
  <si>
    <t>佛教大学サリアン∞ジョセフ</t>
  </si>
  <si>
    <t>龍谷大学ROC-A-AIR</t>
  </si>
  <si>
    <t>同志社大学マジック</t>
  </si>
  <si>
    <t>びわこ成蹊スポーツ大学LAKERS</t>
  </si>
  <si>
    <t>上位４チームが本選へ</t>
  </si>
  <si>
    <t>上位５チームが本選へ</t>
  </si>
  <si>
    <t>Buddy's</t>
  </si>
  <si>
    <t>TIBETS</t>
  </si>
  <si>
    <t>Trigger</t>
  </si>
  <si>
    <t>フォレスト</t>
  </si>
  <si>
    <t>GROOVE</t>
  </si>
  <si>
    <t>西日本オープン</t>
  </si>
  <si>
    <t>西日本レディース</t>
  </si>
  <si>
    <t>大体大</t>
  </si>
  <si>
    <t>Ｂｕｄｄｙ’ｓ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</si>
</sst>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_ ;[Red]\-0\ "/>
    <numFmt numFmtId="179" formatCode="[&lt;=999]000;[&lt;=99999]000\-00;000\-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"/>
    <numFmt numFmtId="185" formatCode="0.0000"/>
    <numFmt numFmtId="186" formatCode="0.00000"/>
    <numFmt numFmtId="187" formatCode="0.000000"/>
    <numFmt numFmtId="188" formatCode="0.0000000"/>
    <numFmt numFmtId="189" formatCode="0.00000000"/>
    <numFmt numFmtId="190" formatCode="0.000000000"/>
    <numFmt numFmtId="191" formatCode="0.0"/>
    <numFmt numFmtId="192" formatCode="0.0000000000"/>
    <numFmt numFmtId="193" formatCode="0.00000000000"/>
    <numFmt numFmtId="194" formatCode="0.000000000000"/>
    <numFmt numFmtId="195" formatCode="0.0000000000000"/>
    <numFmt numFmtId="196" formatCode="0.0000000000000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hair"/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ck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163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49" fontId="0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0" fillId="0" borderId="3" xfId="0" applyBorder="1" applyAlignment="1">
      <alignment/>
    </xf>
    <xf numFmtId="0" fontId="0" fillId="0" borderId="5" xfId="0" applyBorder="1" applyAlignment="1">
      <alignment/>
    </xf>
    <xf numFmtId="0" fontId="0" fillId="0" borderId="0" xfId="0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3" xfId="0" applyBorder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Border="1" applyAlignment="1">
      <alignment horizontal="right" vertical="top"/>
    </xf>
    <xf numFmtId="0" fontId="0" fillId="0" borderId="0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3" xfId="0" applyBorder="1" applyAlignment="1">
      <alignment/>
    </xf>
    <xf numFmtId="0" fontId="0" fillId="0" borderId="21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6" xfId="0" applyBorder="1" applyAlignment="1">
      <alignment/>
    </xf>
    <xf numFmtId="0" fontId="0" fillId="0" borderId="22" xfId="0" applyBorder="1" applyAlignment="1">
      <alignment/>
    </xf>
    <xf numFmtId="0" fontId="0" fillId="0" borderId="20" xfId="0" applyBorder="1" applyAlignment="1">
      <alignment/>
    </xf>
    <xf numFmtId="0" fontId="0" fillId="0" borderId="23" xfId="0" applyBorder="1" applyAlignment="1">
      <alignment/>
    </xf>
    <xf numFmtId="0" fontId="0" fillId="0" borderId="23" xfId="0" applyBorder="1" applyAlignment="1">
      <alignment horizontal="center" vertical="center"/>
    </xf>
    <xf numFmtId="0" fontId="0" fillId="0" borderId="16" xfId="0" applyBorder="1" applyAlignment="1">
      <alignment horizontal="right"/>
    </xf>
    <xf numFmtId="0" fontId="0" fillId="0" borderId="20" xfId="0" applyBorder="1" applyAlignment="1">
      <alignment horizontal="right"/>
    </xf>
    <xf numFmtId="0" fontId="0" fillId="0" borderId="24" xfId="0" applyBorder="1" applyAlignment="1">
      <alignment/>
    </xf>
    <xf numFmtId="0" fontId="0" fillId="0" borderId="25" xfId="0" applyBorder="1" applyAlignment="1">
      <alignment horizontal="right"/>
    </xf>
    <xf numFmtId="0" fontId="0" fillId="0" borderId="26" xfId="0" applyBorder="1" applyAlignment="1">
      <alignment horizontal="center" vertical="center"/>
    </xf>
    <xf numFmtId="0" fontId="0" fillId="0" borderId="13" xfId="0" applyBorder="1" applyAlignment="1">
      <alignment/>
    </xf>
    <xf numFmtId="0" fontId="2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0" fillId="0" borderId="26" xfId="0" applyBorder="1" applyAlignment="1">
      <alignment vertical="center"/>
    </xf>
    <xf numFmtId="0" fontId="0" fillId="0" borderId="26" xfId="0" applyBorder="1" applyAlignment="1">
      <alignment/>
    </xf>
    <xf numFmtId="0" fontId="0" fillId="0" borderId="31" xfId="0" applyBorder="1" applyAlignment="1">
      <alignment horizontal="right"/>
    </xf>
    <xf numFmtId="0" fontId="0" fillId="0" borderId="32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25" xfId="0" applyBorder="1" applyAlignment="1">
      <alignment/>
    </xf>
    <xf numFmtId="0" fontId="0" fillId="0" borderId="24" xfId="0" applyBorder="1" applyAlignment="1">
      <alignment/>
    </xf>
    <xf numFmtId="0" fontId="0" fillId="0" borderId="23" xfId="0" applyBorder="1" applyAlignment="1">
      <alignment/>
    </xf>
    <xf numFmtId="0" fontId="0" fillId="0" borderId="36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4" fillId="0" borderId="0" xfId="20" applyFont="1" applyBorder="1" applyAlignment="1">
      <alignment horizontal="center" vertical="center"/>
      <protection/>
    </xf>
    <xf numFmtId="0" fontId="0" fillId="0" borderId="3" xfId="0" applyBorder="1" applyAlignment="1">
      <alignment/>
    </xf>
    <xf numFmtId="0" fontId="0" fillId="0" borderId="14" xfId="0" applyBorder="1" applyAlignment="1">
      <alignment/>
    </xf>
    <xf numFmtId="0" fontId="0" fillId="0" borderId="0" xfId="20" applyAlignment="1">
      <alignment horizontal="center" vertical="center"/>
      <protection/>
    </xf>
    <xf numFmtId="0" fontId="0" fillId="0" borderId="0" xfId="20">
      <alignment vertical="center"/>
      <protection/>
    </xf>
    <xf numFmtId="0" fontId="5" fillId="0" borderId="0" xfId="20" applyFont="1" applyAlignment="1">
      <alignment horizontal="center"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Fill="1" applyBorder="1" applyAlignment="1">
      <alignment horizontal="center" vertical="center"/>
      <protection/>
    </xf>
    <xf numFmtId="0" fontId="0" fillId="0" borderId="0" xfId="20" applyFont="1" applyFill="1" applyBorder="1" applyAlignment="1">
      <alignment horizontal="center" vertical="center"/>
      <protection/>
    </xf>
    <xf numFmtId="0" fontId="4" fillId="0" borderId="39" xfId="20" applyFont="1" applyBorder="1" applyAlignment="1">
      <alignment horizontal="center" vertical="center"/>
      <protection/>
    </xf>
    <xf numFmtId="0" fontId="4" fillId="0" borderId="40" xfId="20" applyFont="1" applyBorder="1" applyAlignment="1">
      <alignment horizontal="center" vertical="center"/>
      <protection/>
    </xf>
    <xf numFmtId="0" fontId="0" fillId="0" borderId="41" xfId="20" applyBorder="1">
      <alignment vertical="center"/>
      <protection/>
    </xf>
    <xf numFmtId="0" fontId="0" fillId="0" borderId="42" xfId="20" applyBorder="1" applyAlignment="1">
      <alignment horizontal="center" vertical="center"/>
      <protection/>
    </xf>
    <xf numFmtId="0" fontId="0" fillId="0" borderId="43" xfId="20" applyBorder="1">
      <alignment vertical="center"/>
      <protection/>
    </xf>
    <xf numFmtId="0" fontId="0" fillId="0" borderId="44" xfId="20" applyBorder="1" applyAlignment="1">
      <alignment horizontal="center" vertical="center"/>
      <protection/>
    </xf>
    <xf numFmtId="0" fontId="0" fillId="0" borderId="45" xfId="20" applyBorder="1">
      <alignment vertical="center"/>
      <protection/>
    </xf>
    <xf numFmtId="0" fontId="0" fillId="0" borderId="46" xfId="20" applyBorder="1" applyAlignment="1">
      <alignment horizontal="center" vertical="center"/>
      <protection/>
    </xf>
    <xf numFmtId="0" fontId="0" fillId="2" borderId="43" xfId="20" applyFill="1" applyBorder="1">
      <alignment vertical="center"/>
      <protection/>
    </xf>
    <xf numFmtId="0" fontId="0" fillId="2" borderId="42" xfId="20" applyFill="1" applyBorder="1" applyAlignment="1">
      <alignment horizontal="center" vertical="center"/>
      <protection/>
    </xf>
    <xf numFmtId="0" fontId="0" fillId="2" borderId="44" xfId="20" applyFill="1" applyBorder="1" applyAlignment="1">
      <alignment horizontal="center" vertical="center"/>
      <protection/>
    </xf>
    <xf numFmtId="0" fontId="0" fillId="2" borderId="45" xfId="20" applyFill="1" applyBorder="1">
      <alignment vertical="center"/>
      <protection/>
    </xf>
    <xf numFmtId="0" fontId="0" fillId="2" borderId="46" xfId="20" applyFill="1" applyBorder="1" applyAlignment="1">
      <alignment horizontal="center" vertical="center"/>
      <protection/>
    </xf>
    <xf numFmtId="0" fontId="0" fillId="2" borderId="41" xfId="20" applyFill="1" applyBorder="1">
      <alignment vertical="center"/>
      <protection/>
    </xf>
    <xf numFmtId="0" fontId="0" fillId="2" borderId="44" xfId="20" applyFont="1" applyFill="1" applyBorder="1" applyAlignment="1">
      <alignment horizontal="center" vertical="center"/>
      <protection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4" xfId="0" applyBorder="1" applyAlignment="1">
      <alignment/>
    </xf>
    <xf numFmtId="0" fontId="0" fillId="0" borderId="2" xfId="0" applyBorder="1" applyAlignment="1">
      <alignment/>
    </xf>
    <xf numFmtId="0" fontId="0" fillId="0" borderId="33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6" xfId="0" applyBorder="1" applyAlignment="1">
      <alignment/>
    </xf>
    <xf numFmtId="0" fontId="0" fillId="0" borderId="50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top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/>
    </xf>
    <xf numFmtId="0" fontId="0" fillId="0" borderId="0" xfId="0" applyBorder="1" applyAlignment="1">
      <alignment horizont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60" xfId="0" applyBorder="1" applyAlignment="1">
      <alignment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left" vertical="center" indent="1"/>
    </xf>
    <xf numFmtId="0" fontId="0" fillId="0" borderId="20" xfId="0" applyBorder="1" applyAlignment="1">
      <alignment horizontal="left" vertical="center" indent="1"/>
    </xf>
    <xf numFmtId="0" fontId="0" fillId="0" borderId="24" xfId="0" applyBorder="1" applyAlignment="1">
      <alignment horizontal="left" vertical="center" indent="1"/>
    </xf>
    <xf numFmtId="0" fontId="0" fillId="0" borderId="29" xfId="0" applyBorder="1" applyAlignment="1">
      <alignment horizontal="center"/>
    </xf>
    <xf numFmtId="0" fontId="0" fillId="0" borderId="5" xfId="0" applyBorder="1" applyAlignment="1">
      <alignment horizontal="left" vertical="center" indent="1"/>
    </xf>
    <xf numFmtId="0" fontId="0" fillId="0" borderId="0" xfId="0" applyBorder="1" applyAlignment="1">
      <alignment horizontal="left" vertical="center" indent="1"/>
    </xf>
    <xf numFmtId="0" fontId="0" fillId="0" borderId="23" xfId="0" applyBorder="1" applyAlignment="1">
      <alignment horizontal="left" vertical="center" indent="1"/>
    </xf>
    <xf numFmtId="0" fontId="2" fillId="0" borderId="55" xfId="0" applyFont="1" applyBorder="1" applyAlignment="1">
      <alignment horizontal="center" vertical="center" wrapText="1"/>
    </xf>
    <xf numFmtId="0" fontId="0" fillId="0" borderId="13" xfId="0" applyBorder="1" applyAlignment="1">
      <alignment horizontal="left" vertical="center" indent="1"/>
    </xf>
    <xf numFmtId="0" fontId="0" fillId="0" borderId="31" xfId="0" applyBorder="1" applyAlignment="1">
      <alignment horizontal="left" vertical="center" indent="1"/>
    </xf>
    <xf numFmtId="0" fontId="0" fillId="0" borderId="62" xfId="0" applyBorder="1" applyAlignment="1">
      <alignment horizontal="left" vertical="center" indent="1"/>
    </xf>
    <xf numFmtId="0" fontId="0" fillId="0" borderId="2" xfId="0" applyBorder="1" applyAlignment="1">
      <alignment horizontal="left" vertical="center" indent="1"/>
    </xf>
    <xf numFmtId="0" fontId="0" fillId="0" borderId="33" xfId="0" applyBorder="1" applyAlignment="1">
      <alignment horizontal="left" vertical="center" indent="1"/>
    </xf>
    <xf numFmtId="0" fontId="4" fillId="0" borderId="0" xfId="20" applyFont="1" applyBorder="1" applyAlignment="1">
      <alignment horizontal="center" vertical="center"/>
      <protection/>
    </xf>
    <xf numFmtId="0" fontId="4" fillId="0" borderId="63" xfId="20" applyFont="1" applyBorder="1" applyAlignment="1">
      <alignment horizontal="center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5リーグ分け修正案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095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095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095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1095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095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10</xdr:row>
      <xdr:rowOff>0</xdr:rowOff>
    </xdr:to>
    <xdr:sp>
      <xdr:nvSpPr>
        <xdr:cNvPr id="6" name="Line 7"/>
        <xdr:cNvSpPr>
          <a:spLocks/>
        </xdr:cNvSpPr>
      </xdr:nvSpPr>
      <xdr:spPr>
        <a:xfrm>
          <a:off x="1095375" y="228600"/>
          <a:ext cx="0" cy="2057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21</xdr:row>
      <xdr:rowOff>0</xdr:rowOff>
    </xdr:to>
    <xdr:sp>
      <xdr:nvSpPr>
        <xdr:cNvPr id="7" name="Line 8"/>
        <xdr:cNvSpPr>
          <a:spLocks/>
        </xdr:cNvSpPr>
      </xdr:nvSpPr>
      <xdr:spPr>
        <a:xfrm>
          <a:off x="1095375" y="2743200"/>
          <a:ext cx="0" cy="2057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0</xdr:colOff>
      <xdr:row>21</xdr:row>
      <xdr:rowOff>0</xdr:rowOff>
    </xdr:to>
    <xdr:sp>
      <xdr:nvSpPr>
        <xdr:cNvPr id="8" name="Line 21"/>
        <xdr:cNvSpPr>
          <a:spLocks/>
        </xdr:cNvSpPr>
      </xdr:nvSpPr>
      <xdr:spPr>
        <a:xfrm>
          <a:off x="1095375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10</xdr:row>
      <xdr:rowOff>0</xdr:rowOff>
    </xdr:to>
    <xdr:sp>
      <xdr:nvSpPr>
        <xdr:cNvPr id="9" name="Line 22"/>
        <xdr:cNvSpPr>
          <a:spLocks/>
        </xdr:cNvSpPr>
      </xdr:nvSpPr>
      <xdr:spPr>
        <a:xfrm>
          <a:off x="1095375" y="228600"/>
          <a:ext cx="0" cy="2057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21</xdr:row>
      <xdr:rowOff>0</xdr:rowOff>
    </xdr:to>
    <xdr:sp>
      <xdr:nvSpPr>
        <xdr:cNvPr id="10" name="Line 23"/>
        <xdr:cNvSpPr>
          <a:spLocks/>
        </xdr:cNvSpPr>
      </xdr:nvSpPr>
      <xdr:spPr>
        <a:xfrm>
          <a:off x="1095375" y="2743200"/>
          <a:ext cx="0" cy="2057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0</xdr:colOff>
      <xdr:row>21</xdr:row>
      <xdr:rowOff>0</xdr:rowOff>
    </xdr:to>
    <xdr:sp>
      <xdr:nvSpPr>
        <xdr:cNvPr id="11" name="Line 24"/>
        <xdr:cNvSpPr>
          <a:spLocks/>
        </xdr:cNvSpPr>
      </xdr:nvSpPr>
      <xdr:spPr>
        <a:xfrm>
          <a:off x="1095375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" name="Line 38"/>
        <xdr:cNvSpPr>
          <a:spLocks/>
        </xdr:cNvSpPr>
      </xdr:nvSpPr>
      <xdr:spPr>
        <a:xfrm>
          <a:off x="1362075" y="0"/>
          <a:ext cx="1581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" name="Line 39"/>
        <xdr:cNvSpPr>
          <a:spLocks/>
        </xdr:cNvSpPr>
      </xdr:nvSpPr>
      <xdr:spPr>
        <a:xfrm>
          <a:off x="1362075" y="0"/>
          <a:ext cx="1581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4" name="Line 40"/>
        <xdr:cNvSpPr>
          <a:spLocks/>
        </xdr:cNvSpPr>
      </xdr:nvSpPr>
      <xdr:spPr>
        <a:xfrm>
          <a:off x="1362075" y="0"/>
          <a:ext cx="1581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" name="Line 41"/>
        <xdr:cNvSpPr>
          <a:spLocks/>
        </xdr:cNvSpPr>
      </xdr:nvSpPr>
      <xdr:spPr>
        <a:xfrm>
          <a:off x="1362075" y="0"/>
          <a:ext cx="1581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6" name="Line 42"/>
        <xdr:cNvSpPr>
          <a:spLocks/>
        </xdr:cNvSpPr>
      </xdr:nvSpPr>
      <xdr:spPr>
        <a:xfrm>
          <a:off x="1362075" y="0"/>
          <a:ext cx="1581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7" name="Line 43"/>
        <xdr:cNvSpPr>
          <a:spLocks/>
        </xdr:cNvSpPr>
      </xdr:nvSpPr>
      <xdr:spPr>
        <a:xfrm>
          <a:off x="1362075" y="0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8" name="Line 44"/>
        <xdr:cNvSpPr>
          <a:spLocks/>
        </xdr:cNvSpPr>
      </xdr:nvSpPr>
      <xdr:spPr>
        <a:xfrm>
          <a:off x="1362075" y="0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9" name="Line 45"/>
        <xdr:cNvSpPr>
          <a:spLocks/>
        </xdr:cNvSpPr>
      </xdr:nvSpPr>
      <xdr:spPr>
        <a:xfrm>
          <a:off x="1362075" y="0"/>
          <a:ext cx="1581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1</xdr:row>
      <xdr:rowOff>19050</xdr:rowOff>
    </xdr:from>
    <xdr:to>
      <xdr:col>16</xdr:col>
      <xdr:colOff>0</xdr:colOff>
      <xdr:row>9</xdr:row>
      <xdr:rowOff>219075</xdr:rowOff>
    </xdr:to>
    <xdr:sp>
      <xdr:nvSpPr>
        <xdr:cNvPr id="20" name="Line 46"/>
        <xdr:cNvSpPr>
          <a:spLocks/>
        </xdr:cNvSpPr>
      </xdr:nvSpPr>
      <xdr:spPr>
        <a:xfrm>
          <a:off x="1104900" y="247650"/>
          <a:ext cx="3971925" cy="2028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12</xdr:row>
      <xdr:rowOff>19050</xdr:rowOff>
    </xdr:from>
    <xdr:to>
      <xdr:col>16</xdr:col>
      <xdr:colOff>0</xdr:colOff>
      <xdr:row>21</xdr:row>
      <xdr:rowOff>0</xdr:rowOff>
    </xdr:to>
    <xdr:sp>
      <xdr:nvSpPr>
        <xdr:cNvPr id="21" name="Line 47"/>
        <xdr:cNvSpPr>
          <a:spLocks/>
        </xdr:cNvSpPr>
      </xdr:nvSpPr>
      <xdr:spPr>
        <a:xfrm>
          <a:off x="1104900" y="2762250"/>
          <a:ext cx="3971925" cy="2038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0</xdr:colOff>
      <xdr:row>21</xdr:row>
      <xdr:rowOff>0</xdr:rowOff>
    </xdr:to>
    <xdr:sp>
      <xdr:nvSpPr>
        <xdr:cNvPr id="22" name="Line 52"/>
        <xdr:cNvSpPr>
          <a:spLocks/>
        </xdr:cNvSpPr>
      </xdr:nvSpPr>
      <xdr:spPr>
        <a:xfrm>
          <a:off x="1095375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0</xdr:colOff>
      <xdr:row>21</xdr:row>
      <xdr:rowOff>0</xdr:rowOff>
    </xdr:to>
    <xdr:sp>
      <xdr:nvSpPr>
        <xdr:cNvPr id="23" name="Line 53"/>
        <xdr:cNvSpPr>
          <a:spLocks/>
        </xdr:cNvSpPr>
      </xdr:nvSpPr>
      <xdr:spPr>
        <a:xfrm>
          <a:off x="1095375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0</xdr:colOff>
      <xdr:row>21</xdr:row>
      <xdr:rowOff>0</xdr:rowOff>
    </xdr:to>
    <xdr:sp>
      <xdr:nvSpPr>
        <xdr:cNvPr id="24" name="Line 54"/>
        <xdr:cNvSpPr>
          <a:spLocks/>
        </xdr:cNvSpPr>
      </xdr:nvSpPr>
      <xdr:spPr>
        <a:xfrm>
          <a:off x="1095375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0</xdr:colOff>
      <xdr:row>21</xdr:row>
      <xdr:rowOff>0</xdr:rowOff>
    </xdr:to>
    <xdr:sp>
      <xdr:nvSpPr>
        <xdr:cNvPr id="25" name="Line 55"/>
        <xdr:cNvSpPr>
          <a:spLocks/>
        </xdr:cNvSpPr>
      </xdr:nvSpPr>
      <xdr:spPr>
        <a:xfrm>
          <a:off x="1095375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21</xdr:row>
      <xdr:rowOff>0</xdr:rowOff>
    </xdr:from>
    <xdr:to>
      <xdr:col>16</xdr:col>
      <xdr:colOff>0</xdr:colOff>
      <xdr:row>21</xdr:row>
      <xdr:rowOff>0</xdr:rowOff>
    </xdr:to>
    <xdr:sp>
      <xdr:nvSpPr>
        <xdr:cNvPr id="26" name="Line 56"/>
        <xdr:cNvSpPr>
          <a:spLocks/>
        </xdr:cNvSpPr>
      </xdr:nvSpPr>
      <xdr:spPr>
        <a:xfrm>
          <a:off x="1104900" y="4800600"/>
          <a:ext cx="397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21</xdr:row>
      <xdr:rowOff>0</xdr:rowOff>
    </xdr:from>
    <xdr:to>
      <xdr:col>16</xdr:col>
      <xdr:colOff>0</xdr:colOff>
      <xdr:row>21</xdr:row>
      <xdr:rowOff>0</xdr:rowOff>
    </xdr:to>
    <xdr:sp>
      <xdr:nvSpPr>
        <xdr:cNvPr id="27" name="Line 57"/>
        <xdr:cNvSpPr>
          <a:spLocks/>
        </xdr:cNvSpPr>
      </xdr:nvSpPr>
      <xdr:spPr>
        <a:xfrm>
          <a:off x="1104900" y="4800600"/>
          <a:ext cx="397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1047750</xdr:colOff>
      <xdr:row>23</xdr:row>
      <xdr:rowOff>0</xdr:rowOff>
    </xdr:from>
    <xdr:to>
      <xdr:col>21</xdr:col>
      <xdr:colOff>0</xdr:colOff>
      <xdr:row>34</xdr:row>
      <xdr:rowOff>228600</xdr:rowOff>
    </xdr:to>
    <xdr:sp>
      <xdr:nvSpPr>
        <xdr:cNvPr id="28" name="Line 58"/>
        <xdr:cNvSpPr>
          <a:spLocks/>
        </xdr:cNvSpPr>
      </xdr:nvSpPr>
      <xdr:spPr>
        <a:xfrm>
          <a:off x="1047750" y="5257800"/>
          <a:ext cx="5362575" cy="2743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1047750</xdr:colOff>
      <xdr:row>37</xdr:row>
      <xdr:rowOff>0</xdr:rowOff>
    </xdr:from>
    <xdr:to>
      <xdr:col>21</xdr:col>
      <xdr:colOff>0</xdr:colOff>
      <xdr:row>48</xdr:row>
      <xdr:rowOff>228600</xdr:rowOff>
    </xdr:to>
    <xdr:sp>
      <xdr:nvSpPr>
        <xdr:cNvPr id="29" name="Line 59"/>
        <xdr:cNvSpPr>
          <a:spLocks/>
        </xdr:cNvSpPr>
      </xdr:nvSpPr>
      <xdr:spPr>
        <a:xfrm>
          <a:off x="1047750" y="8458200"/>
          <a:ext cx="5362575" cy="2743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>
      <xdr:nvSpPr>
        <xdr:cNvPr id="9" name="Line 11"/>
        <xdr:cNvSpPr>
          <a:spLocks/>
        </xdr:cNvSpPr>
      </xdr:nvSpPr>
      <xdr:spPr>
        <a:xfrm flipV="1">
          <a:off x="0" y="571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19050</xdr:rowOff>
    </xdr:from>
    <xdr:to>
      <xdr:col>0</xdr:col>
      <xdr:colOff>0</xdr:colOff>
      <xdr:row>9</xdr:row>
      <xdr:rowOff>209550</xdr:rowOff>
    </xdr:to>
    <xdr:sp>
      <xdr:nvSpPr>
        <xdr:cNvPr id="13" name="Line 15"/>
        <xdr:cNvSpPr>
          <a:spLocks/>
        </xdr:cNvSpPr>
      </xdr:nvSpPr>
      <xdr:spPr>
        <a:xfrm>
          <a:off x="0" y="247650"/>
          <a:ext cx="0" cy="2019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19050</xdr:rowOff>
    </xdr:from>
    <xdr:to>
      <xdr:col>0</xdr:col>
      <xdr:colOff>0</xdr:colOff>
      <xdr:row>23</xdr:row>
      <xdr:rowOff>209550</xdr:rowOff>
    </xdr:to>
    <xdr:sp>
      <xdr:nvSpPr>
        <xdr:cNvPr id="14" name="Line 16"/>
        <xdr:cNvSpPr>
          <a:spLocks/>
        </xdr:cNvSpPr>
      </xdr:nvSpPr>
      <xdr:spPr>
        <a:xfrm>
          <a:off x="0" y="2762250"/>
          <a:ext cx="0" cy="2705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7</xdr:row>
      <xdr:rowOff>0</xdr:rowOff>
    </xdr:to>
    <xdr:sp>
      <xdr:nvSpPr>
        <xdr:cNvPr id="15" name="Line 17"/>
        <xdr:cNvSpPr>
          <a:spLocks/>
        </xdr:cNvSpPr>
      </xdr:nvSpPr>
      <xdr:spPr>
        <a:xfrm>
          <a:off x="1095375" y="228600"/>
          <a:ext cx="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7</xdr:row>
      <xdr:rowOff>0</xdr:rowOff>
    </xdr:to>
    <xdr:sp>
      <xdr:nvSpPr>
        <xdr:cNvPr id="16" name="Line 18"/>
        <xdr:cNvSpPr>
          <a:spLocks/>
        </xdr:cNvSpPr>
      </xdr:nvSpPr>
      <xdr:spPr>
        <a:xfrm>
          <a:off x="1095375" y="228600"/>
          <a:ext cx="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1</xdr:row>
      <xdr:rowOff>19050</xdr:rowOff>
    </xdr:from>
    <xdr:to>
      <xdr:col>11</xdr:col>
      <xdr:colOff>0</xdr:colOff>
      <xdr:row>7</xdr:row>
      <xdr:rowOff>9525</xdr:rowOff>
    </xdr:to>
    <xdr:sp>
      <xdr:nvSpPr>
        <xdr:cNvPr id="17" name="Line 19"/>
        <xdr:cNvSpPr>
          <a:spLocks/>
        </xdr:cNvSpPr>
      </xdr:nvSpPr>
      <xdr:spPr>
        <a:xfrm>
          <a:off x="1104900" y="247650"/>
          <a:ext cx="2657475" cy="1362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18</xdr:row>
      <xdr:rowOff>0</xdr:rowOff>
    </xdr:to>
    <xdr:sp>
      <xdr:nvSpPr>
        <xdr:cNvPr id="18" name="Line 20"/>
        <xdr:cNvSpPr>
          <a:spLocks/>
        </xdr:cNvSpPr>
      </xdr:nvSpPr>
      <xdr:spPr>
        <a:xfrm>
          <a:off x="1095375" y="2057400"/>
          <a:ext cx="0" cy="2057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18</xdr:row>
      <xdr:rowOff>0</xdr:rowOff>
    </xdr:to>
    <xdr:sp>
      <xdr:nvSpPr>
        <xdr:cNvPr id="19" name="Line 21"/>
        <xdr:cNvSpPr>
          <a:spLocks/>
        </xdr:cNvSpPr>
      </xdr:nvSpPr>
      <xdr:spPr>
        <a:xfrm>
          <a:off x="1095375" y="2057400"/>
          <a:ext cx="0" cy="2057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9</xdr:row>
      <xdr:rowOff>19050</xdr:rowOff>
    </xdr:from>
    <xdr:to>
      <xdr:col>16</xdr:col>
      <xdr:colOff>0</xdr:colOff>
      <xdr:row>17</xdr:row>
      <xdr:rowOff>219075</xdr:rowOff>
    </xdr:to>
    <xdr:sp>
      <xdr:nvSpPr>
        <xdr:cNvPr id="20" name="Line 22"/>
        <xdr:cNvSpPr>
          <a:spLocks/>
        </xdr:cNvSpPr>
      </xdr:nvSpPr>
      <xdr:spPr>
        <a:xfrm>
          <a:off x="1104900" y="2076450"/>
          <a:ext cx="3990975" cy="2028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29</xdr:row>
      <xdr:rowOff>0</xdr:rowOff>
    </xdr:to>
    <xdr:sp>
      <xdr:nvSpPr>
        <xdr:cNvPr id="21" name="Line 23"/>
        <xdr:cNvSpPr>
          <a:spLocks/>
        </xdr:cNvSpPr>
      </xdr:nvSpPr>
      <xdr:spPr>
        <a:xfrm>
          <a:off x="1095375" y="4572000"/>
          <a:ext cx="0" cy="2057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29</xdr:row>
      <xdr:rowOff>0</xdr:rowOff>
    </xdr:to>
    <xdr:sp>
      <xdr:nvSpPr>
        <xdr:cNvPr id="22" name="Line 24"/>
        <xdr:cNvSpPr>
          <a:spLocks/>
        </xdr:cNvSpPr>
      </xdr:nvSpPr>
      <xdr:spPr>
        <a:xfrm>
          <a:off x="1095375" y="4572000"/>
          <a:ext cx="0" cy="2057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20</xdr:row>
      <xdr:rowOff>19050</xdr:rowOff>
    </xdr:from>
    <xdr:to>
      <xdr:col>16</xdr:col>
      <xdr:colOff>0</xdr:colOff>
      <xdr:row>28</xdr:row>
      <xdr:rowOff>219075</xdr:rowOff>
    </xdr:to>
    <xdr:sp>
      <xdr:nvSpPr>
        <xdr:cNvPr id="23" name="Line 25"/>
        <xdr:cNvSpPr>
          <a:spLocks/>
        </xdr:cNvSpPr>
      </xdr:nvSpPr>
      <xdr:spPr>
        <a:xfrm>
          <a:off x="1104900" y="4591050"/>
          <a:ext cx="3990975" cy="2028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40</xdr:row>
      <xdr:rowOff>0</xdr:rowOff>
    </xdr:to>
    <xdr:sp>
      <xdr:nvSpPr>
        <xdr:cNvPr id="24" name="Line 26"/>
        <xdr:cNvSpPr>
          <a:spLocks/>
        </xdr:cNvSpPr>
      </xdr:nvSpPr>
      <xdr:spPr>
        <a:xfrm>
          <a:off x="1095375" y="7086600"/>
          <a:ext cx="0" cy="2057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40</xdr:row>
      <xdr:rowOff>0</xdr:rowOff>
    </xdr:to>
    <xdr:sp>
      <xdr:nvSpPr>
        <xdr:cNvPr id="25" name="Line 27"/>
        <xdr:cNvSpPr>
          <a:spLocks/>
        </xdr:cNvSpPr>
      </xdr:nvSpPr>
      <xdr:spPr>
        <a:xfrm>
          <a:off x="1095375" y="7086600"/>
          <a:ext cx="0" cy="2057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31</xdr:row>
      <xdr:rowOff>19050</xdr:rowOff>
    </xdr:from>
    <xdr:to>
      <xdr:col>16</xdr:col>
      <xdr:colOff>0</xdr:colOff>
      <xdr:row>39</xdr:row>
      <xdr:rowOff>219075</xdr:rowOff>
    </xdr:to>
    <xdr:sp>
      <xdr:nvSpPr>
        <xdr:cNvPr id="26" name="Line 28"/>
        <xdr:cNvSpPr>
          <a:spLocks/>
        </xdr:cNvSpPr>
      </xdr:nvSpPr>
      <xdr:spPr>
        <a:xfrm>
          <a:off x="1104900" y="7105650"/>
          <a:ext cx="3990975" cy="2028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0" y="388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1</xdr:row>
      <xdr:rowOff>209550</xdr:rowOff>
    </xdr:to>
    <xdr:sp>
      <xdr:nvSpPr>
        <xdr:cNvPr id="13" name="Line 13"/>
        <xdr:cNvSpPr>
          <a:spLocks/>
        </xdr:cNvSpPr>
      </xdr:nvSpPr>
      <xdr:spPr>
        <a:xfrm>
          <a:off x="0" y="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19050</xdr:rowOff>
    </xdr:from>
    <xdr:to>
      <xdr:col>0</xdr:col>
      <xdr:colOff>0</xdr:colOff>
      <xdr:row>15</xdr:row>
      <xdr:rowOff>209550</xdr:rowOff>
    </xdr:to>
    <xdr:sp>
      <xdr:nvSpPr>
        <xdr:cNvPr id="14" name="Line 14"/>
        <xdr:cNvSpPr>
          <a:spLocks/>
        </xdr:cNvSpPr>
      </xdr:nvSpPr>
      <xdr:spPr>
        <a:xfrm>
          <a:off x="0" y="933450"/>
          <a:ext cx="0" cy="2705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095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1095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104900" y="0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10</xdr:row>
      <xdr:rowOff>0</xdr:rowOff>
    </xdr:to>
    <xdr:sp>
      <xdr:nvSpPr>
        <xdr:cNvPr id="18" name="Line 18"/>
        <xdr:cNvSpPr>
          <a:spLocks/>
        </xdr:cNvSpPr>
      </xdr:nvSpPr>
      <xdr:spPr>
        <a:xfrm>
          <a:off x="1095375" y="228600"/>
          <a:ext cx="0" cy="2057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10</xdr:row>
      <xdr:rowOff>0</xdr:rowOff>
    </xdr:to>
    <xdr:sp>
      <xdr:nvSpPr>
        <xdr:cNvPr id="19" name="Line 19"/>
        <xdr:cNvSpPr>
          <a:spLocks/>
        </xdr:cNvSpPr>
      </xdr:nvSpPr>
      <xdr:spPr>
        <a:xfrm>
          <a:off x="1095375" y="228600"/>
          <a:ext cx="0" cy="2057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1</xdr:row>
      <xdr:rowOff>19050</xdr:rowOff>
    </xdr:from>
    <xdr:to>
      <xdr:col>16</xdr:col>
      <xdr:colOff>0</xdr:colOff>
      <xdr:row>9</xdr:row>
      <xdr:rowOff>219075</xdr:rowOff>
    </xdr:to>
    <xdr:sp>
      <xdr:nvSpPr>
        <xdr:cNvPr id="20" name="Line 20"/>
        <xdr:cNvSpPr>
          <a:spLocks/>
        </xdr:cNvSpPr>
      </xdr:nvSpPr>
      <xdr:spPr>
        <a:xfrm>
          <a:off x="1104900" y="247650"/>
          <a:ext cx="3990975" cy="2028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21</xdr:row>
      <xdr:rowOff>0</xdr:rowOff>
    </xdr:to>
    <xdr:sp>
      <xdr:nvSpPr>
        <xdr:cNvPr id="21" name="Line 21"/>
        <xdr:cNvSpPr>
          <a:spLocks/>
        </xdr:cNvSpPr>
      </xdr:nvSpPr>
      <xdr:spPr>
        <a:xfrm>
          <a:off x="1095375" y="2743200"/>
          <a:ext cx="0" cy="2057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21</xdr:row>
      <xdr:rowOff>0</xdr:rowOff>
    </xdr:to>
    <xdr:sp>
      <xdr:nvSpPr>
        <xdr:cNvPr id="22" name="Line 22"/>
        <xdr:cNvSpPr>
          <a:spLocks/>
        </xdr:cNvSpPr>
      </xdr:nvSpPr>
      <xdr:spPr>
        <a:xfrm>
          <a:off x="1095375" y="2743200"/>
          <a:ext cx="0" cy="2057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12</xdr:row>
      <xdr:rowOff>19050</xdr:rowOff>
    </xdr:from>
    <xdr:to>
      <xdr:col>16</xdr:col>
      <xdr:colOff>0</xdr:colOff>
      <xdr:row>20</xdr:row>
      <xdr:rowOff>219075</xdr:rowOff>
    </xdr:to>
    <xdr:sp>
      <xdr:nvSpPr>
        <xdr:cNvPr id="23" name="Line 23"/>
        <xdr:cNvSpPr>
          <a:spLocks/>
        </xdr:cNvSpPr>
      </xdr:nvSpPr>
      <xdr:spPr>
        <a:xfrm>
          <a:off x="1104900" y="2762250"/>
          <a:ext cx="3990975" cy="2028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0</xdr:colOff>
      <xdr:row>32</xdr:row>
      <xdr:rowOff>0</xdr:rowOff>
    </xdr:to>
    <xdr:sp>
      <xdr:nvSpPr>
        <xdr:cNvPr id="24" name="Line 24"/>
        <xdr:cNvSpPr>
          <a:spLocks/>
        </xdr:cNvSpPr>
      </xdr:nvSpPr>
      <xdr:spPr>
        <a:xfrm>
          <a:off x="1095375" y="5257800"/>
          <a:ext cx="0" cy="2057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0</xdr:colOff>
      <xdr:row>32</xdr:row>
      <xdr:rowOff>0</xdr:rowOff>
    </xdr:to>
    <xdr:sp>
      <xdr:nvSpPr>
        <xdr:cNvPr id="25" name="Line 25"/>
        <xdr:cNvSpPr>
          <a:spLocks/>
        </xdr:cNvSpPr>
      </xdr:nvSpPr>
      <xdr:spPr>
        <a:xfrm>
          <a:off x="1095375" y="5257800"/>
          <a:ext cx="0" cy="2057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23</xdr:row>
      <xdr:rowOff>19050</xdr:rowOff>
    </xdr:from>
    <xdr:to>
      <xdr:col>16</xdr:col>
      <xdr:colOff>0</xdr:colOff>
      <xdr:row>31</xdr:row>
      <xdr:rowOff>219075</xdr:rowOff>
    </xdr:to>
    <xdr:sp>
      <xdr:nvSpPr>
        <xdr:cNvPr id="26" name="Line 26"/>
        <xdr:cNvSpPr>
          <a:spLocks/>
        </xdr:cNvSpPr>
      </xdr:nvSpPr>
      <xdr:spPr>
        <a:xfrm>
          <a:off x="1104900" y="5276850"/>
          <a:ext cx="3990975" cy="2028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9"/>
  <sheetViews>
    <sheetView tabSelected="1" zoomScaleSheetLayoutView="100" workbookViewId="0" topLeftCell="A19">
      <selection activeCell="S10" sqref="S10"/>
    </sheetView>
  </sheetViews>
  <sheetFormatPr defaultColWidth="9.00390625" defaultRowHeight="18" customHeight="1"/>
  <cols>
    <col min="1" max="1" width="14.375" style="1" customWidth="1"/>
    <col min="2" max="2" width="3.50390625" style="1" bestFit="1" customWidth="1"/>
    <col min="3" max="3" width="3.25390625" style="1" customWidth="1"/>
    <col min="4" max="4" width="3.50390625" style="1" customWidth="1"/>
    <col min="5" max="5" width="3.50390625" style="1" bestFit="1" customWidth="1"/>
    <col min="6" max="6" width="3.50390625" style="1" customWidth="1"/>
    <col min="7" max="8" width="3.50390625" style="1" bestFit="1" customWidth="1"/>
    <col min="9" max="9" width="3.50390625" style="6" customWidth="1"/>
    <col min="10" max="10" width="3.50390625" style="6" bestFit="1" customWidth="1"/>
    <col min="11" max="11" width="3.50390625" style="6" customWidth="1"/>
    <col min="12" max="13" width="3.50390625" style="5" bestFit="1" customWidth="1"/>
    <col min="14" max="14" width="3.50390625" style="5" customWidth="1"/>
    <col min="15" max="15" width="3.50390625" style="5" bestFit="1" customWidth="1"/>
    <col min="16" max="16" width="3.50390625" style="5" customWidth="1"/>
    <col min="17" max="17" width="3.50390625" style="3" customWidth="1"/>
    <col min="18" max="18" width="3.50390625" style="12" customWidth="1"/>
    <col min="19" max="21" width="3.50390625" style="1" customWidth="1"/>
    <col min="22" max="22" width="2.50390625" style="1" customWidth="1"/>
    <col min="23" max="23" width="6.25390625" style="1" customWidth="1"/>
    <col min="24" max="26" width="3.375" style="1" customWidth="1"/>
    <col min="27" max="27" width="4.875" style="1" customWidth="1"/>
    <col min="28" max="29" width="4.50390625" style="1" bestFit="1" customWidth="1"/>
    <col min="30" max="16384" width="9.00390625" style="1" customWidth="1"/>
  </cols>
  <sheetData>
    <row r="1" spans="1:26" ht="18" customHeight="1">
      <c r="A1" s="2" t="s">
        <v>27</v>
      </c>
      <c r="B1" s="128" t="s">
        <v>28</v>
      </c>
      <c r="C1" s="128"/>
      <c r="D1" s="128"/>
      <c r="E1" s="128"/>
      <c r="F1" s="128"/>
      <c r="G1" s="128" t="s">
        <v>29</v>
      </c>
      <c r="H1" s="128"/>
      <c r="I1" s="128"/>
      <c r="J1" s="128"/>
      <c r="K1" s="128"/>
      <c r="L1" s="79" t="s">
        <v>41</v>
      </c>
      <c r="M1" s="79"/>
      <c r="N1" s="79"/>
      <c r="O1" s="79"/>
      <c r="P1" s="79"/>
      <c r="W1" s="128" t="s">
        <v>0</v>
      </c>
      <c r="X1" s="128"/>
      <c r="Y1" s="128"/>
      <c r="Z1" s="128"/>
    </row>
    <row r="2" spans="1:29" ht="18" customHeight="1">
      <c r="A2" s="120" t="s">
        <v>28</v>
      </c>
      <c r="B2" s="126"/>
      <c r="C2" s="127"/>
      <c r="D2" s="127"/>
      <c r="E2" s="127"/>
      <c r="F2" s="127"/>
      <c r="G2" s="8" t="s">
        <v>13</v>
      </c>
      <c r="H2" s="1">
        <v>9</v>
      </c>
      <c r="I2" s="1" t="s">
        <v>16</v>
      </c>
      <c r="J2" s="1">
        <v>1</v>
      </c>
      <c r="K2" s="105" t="str">
        <f>IF(H4=J4,"△",IF(H4&gt;J4,"○","×"))</f>
        <v>○</v>
      </c>
      <c r="L2" s="13" t="s">
        <v>13</v>
      </c>
      <c r="M2" s="9">
        <v>9</v>
      </c>
      <c r="N2" s="9" t="s">
        <v>16</v>
      </c>
      <c r="O2" s="9">
        <v>8</v>
      </c>
      <c r="P2" s="105" t="str">
        <f>IF(M4=O4,"△",IF(M4&gt;O4,"○","×"))</f>
        <v>○</v>
      </c>
      <c r="V2" s="11"/>
      <c r="W2" s="21" t="s">
        <v>2</v>
      </c>
      <c r="X2" s="18">
        <f>COUNTIF($E2:$P2,"○")</f>
        <v>2</v>
      </c>
      <c r="Y2" s="19">
        <f>COUNTIF($E2:$P2,"△")</f>
        <v>0</v>
      </c>
      <c r="Z2" s="20">
        <f>COUNTIF($E2:$P2,"×")</f>
        <v>0</v>
      </c>
      <c r="AB2" s="12" t="s">
        <v>17</v>
      </c>
      <c r="AC2" s="1">
        <f>SUM(C4,H4,M4,R4)</f>
        <v>34</v>
      </c>
    </row>
    <row r="3" spans="1:29" ht="18" customHeight="1">
      <c r="A3" s="120"/>
      <c r="B3" s="127"/>
      <c r="C3" s="127"/>
      <c r="D3" s="127"/>
      <c r="E3" s="127"/>
      <c r="F3" s="127"/>
      <c r="G3" s="8" t="s">
        <v>14</v>
      </c>
      <c r="H3" s="1">
        <v>8</v>
      </c>
      <c r="I3" s="1" t="s">
        <v>16</v>
      </c>
      <c r="J3" s="1">
        <v>3</v>
      </c>
      <c r="K3" s="106"/>
      <c r="L3" s="14" t="s">
        <v>14</v>
      </c>
      <c r="M3" s="1">
        <v>8</v>
      </c>
      <c r="N3" s="1" t="s">
        <v>16</v>
      </c>
      <c r="O3" s="1">
        <v>4</v>
      </c>
      <c r="P3" s="106"/>
      <c r="V3" s="11"/>
      <c r="W3" s="22" t="s">
        <v>3</v>
      </c>
      <c r="X3" s="80">
        <f>AC4</f>
        <v>18</v>
      </c>
      <c r="Y3" s="115"/>
      <c r="Z3" s="116"/>
      <c r="AB3" s="12" t="s">
        <v>18</v>
      </c>
      <c r="AC3" s="1">
        <f>SUM(E4,J4,O4,T4)</f>
        <v>16</v>
      </c>
    </row>
    <row r="4" spans="1:29" ht="18" customHeight="1">
      <c r="A4" s="121"/>
      <c r="B4" s="127"/>
      <c r="C4" s="127"/>
      <c r="D4" s="127"/>
      <c r="E4" s="127"/>
      <c r="F4" s="127"/>
      <c r="G4" s="8" t="s">
        <v>15</v>
      </c>
      <c r="H4" s="10">
        <f>H2+H3</f>
        <v>17</v>
      </c>
      <c r="I4" s="1" t="s">
        <v>16</v>
      </c>
      <c r="J4" s="10">
        <f>J2+J3</f>
        <v>4</v>
      </c>
      <c r="K4" s="107"/>
      <c r="L4" s="15" t="s">
        <v>15</v>
      </c>
      <c r="M4" s="10">
        <f>M2+M3</f>
        <v>17</v>
      </c>
      <c r="N4" s="10" t="s">
        <v>16</v>
      </c>
      <c r="O4" s="10">
        <f>O2+O3</f>
        <v>12</v>
      </c>
      <c r="P4" s="107"/>
      <c r="V4" s="11"/>
      <c r="W4" s="23" t="s">
        <v>1</v>
      </c>
      <c r="X4" s="117">
        <v>1</v>
      </c>
      <c r="Y4" s="118"/>
      <c r="Z4" s="119"/>
      <c r="AB4" s="12" t="s">
        <v>4</v>
      </c>
      <c r="AC4" s="1">
        <f>AC2-AC3</f>
        <v>18</v>
      </c>
    </row>
    <row r="5" spans="1:29" ht="18" customHeight="1">
      <c r="A5" s="122" t="s">
        <v>29</v>
      </c>
      <c r="B5" s="13" t="s">
        <v>13</v>
      </c>
      <c r="C5" s="9">
        <f>J2</f>
        <v>1</v>
      </c>
      <c r="D5" s="9" t="s">
        <v>16</v>
      </c>
      <c r="E5" s="9">
        <f>H2</f>
        <v>9</v>
      </c>
      <c r="F5" s="105" t="str">
        <f>IF(C7=E7,"△",IF(C7&gt;E7,"○","×"))</f>
        <v>×</v>
      </c>
      <c r="G5" s="126"/>
      <c r="H5" s="127"/>
      <c r="I5" s="127"/>
      <c r="J5" s="127"/>
      <c r="K5" s="127"/>
      <c r="L5" s="8" t="s">
        <v>13</v>
      </c>
      <c r="M5" s="1">
        <v>2</v>
      </c>
      <c r="N5" s="1" t="s">
        <v>16</v>
      </c>
      <c r="O5" s="1">
        <v>9</v>
      </c>
      <c r="P5" s="129" t="str">
        <f>IF(M7=O7,"△",IF(M7&gt;O7,"○","×"))</f>
        <v>×</v>
      </c>
      <c r="V5" s="11"/>
      <c r="W5" s="21" t="s">
        <v>2</v>
      </c>
      <c r="X5" s="18">
        <f>COUNTIF($E5:$P5,"○")</f>
        <v>0</v>
      </c>
      <c r="Y5" s="19">
        <f>COUNTIF($E5:$P5,"△")</f>
        <v>0</v>
      </c>
      <c r="Z5" s="20">
        <f>COUNTIF($E5:$P5,"×")</f>
        <v>2</v>
      </c>
      <c r="AB5" s="12" t="s">
        <v>17</v>
      </c>
      <c r="AC5" s="1">
        <f>SUM(C7,H7,M7,R7)</f>
        <v>8</v>
      </c>
    </row>
    <row r="6" spans="1:29" ht="18" customHeight="1">
      <c r="A6" s="120"/>
      <c r="B6" s="14" t="s">
        <v>14</v>
      </c>
      <c r="C6" s="1">
        <f>J3</f>
        <v>3</v>
      </c>
      <c r="D6" s="1" t="s">
        <v>16</v>
      </c>
      <c r="E6" s="1">
        <f>H3</f>
        <v>8</v>
      </c>
      <c r="F6" s="106"/>
      <c r="G6" s="127"/>
      <c r="H6" s="127"/>
      <c r="I6" s="127"/>
      <c r="J6" s="127"/>
      <c r="K6" s="127"/>
      <c r="L6" s="8" t="s">
        <v>14</v>
      </c>
      <c r="M6" s="1">
        <v>2</v>
      </c>
      <c r="N6" s="1" t="s">
        <v>16</v>
      </c>
      <c r="O6" s="1">
        <v>8</v>
      </c>
      <c r="P6" s="106"/>
      <c r="V6" s="11"/>
      <c r="W6" s="22" t="s">
        <v>3</v>
      </c>
      <c r="X6" s="80">
        <f>AC7</f>
        <v>-26</v>
      </c>
      <c r="Y6" s="115"/>
      <c r="Z6" s="116"/>
      <c r="AB6" s="12" t="s">
        <v>18</v>
      </c>
      <c r="AC6" s="1">
        <f>SUM(E7,J7,O7,T7)</f>
        <v>34</v>
      </c>
    </row>
    <row r="7" spans="1:29" ht="18" customHeight="1">
      <c r="A7" s="121"/>
      <c r="B7" s="15" t="s">
        <v>15</v>
      </c>
      <c r="C7" s="10">
        <f>C5+C6</f>
        <v>4</v>
      </c>
      <c r="D7" s="10" t="s">
        <v>16</v>
      </c>
      <c r="E7" s="10">
        <f>E5+E6</f>
        <v>17</v>
      </c>
      <c r="F7" s="107"/>
      <c r="G7" s="127"/>
      <c r="H7" s="127"/>
      <c r="I7" s="127"/>
      <c r="J7" s="127"/>
      <c r="K7" s="127"/>
      <c r="L7" s="8" t="s">
        <v>15</v>
      </c>
      <c r="M7" s="10">
        <f>M5+M6</f>
        <v>4</v>
      </c>
      <c r="N7" s="1" t="s">
        <v>16</v>
      </c>
      <c r="O7" s="10">
        <f>O5+O6</f>
        <v>17</v>
      </c>
      <c r="P7" s="107"/>
      <c r="V7" s="11"/>
      <c r="W7" s="23" t="s">
        <v>1</v>
      </c>
      <c r="X7" s="117">
        <v>3</v>
      </c>
      <c r="Y7" s="118"/>
      <c r="Z7" s="119"/>
      <c r="AB7" s="12" t="s">
        <v>4</v>
      </c>
      <c r="AC7" s="1">
        <f>AC5-AC6</f>
        <v>-26</v>
      </c>
    </row>
    <row r="8" spans="1:29" ht="18" customHeight="1">
      <c r="A8" s="123" t="s">
        <v>30</v>
      </c>
      <c r="B8" s="13" t="s">
        <v>13</v>
      </c>
      <c r="C8" s="9">
        <f>O2</f>
        <v>8</v>
      </c>
      <c r="D8" s="9" t="s">
        <v>16</v>
      </c>
      <c r="E8" s="9">
        <f>M2</f>
        <v>9</v>
      </c>
      <c r="F8" s="105" t="str">
        <f>IF(C10=E10,"△",IF(C10&gt;E10,"○","×"))</f>
        <v>×</v>
      </c>
      <c r="G8" s="13" t="s">
        <v>13</v>
      </c>
      <c r="H8" s="9">
        <f>O5</f>
        <v>9</v>
      </c>
      <c r="I8" s="9" t="s">
        <v>16</v>
      </c>
      <c r="J8" s="9">
        <f>M5</f>
        <v>2</v>
      </c>
      <c r="K8" s="105" t="str">
        <f>IF(H10=J10,"△",IF(H10&gt;J10,"○","×"))</f>
        <v>○</v>
      </c>
      <c r="L8" s="126"/>
      <c r="M8" s="127"/>
      <c r="N8" s="127"/>
      <c r="O8" s="127"/>
      <c r="P8" s="127"/>
      <c r="V8" s="11"/>
      <c r="W8" s="21" t="s">
        <v>2</v>
      </c>
      <c r="X8" s="18">
        <f>COUNTIF($E8:$P8,"○")</f>
        <v>1</v>
      </c>
      <c r="Y8" s="19">
        <f>COUNTIF($E8:$P8,"△")</f>
        <v>0</v>
      </c>
      <c r="Z8" s="20">
        <f>COUNTIF($E8:$P8,"×")</f>
        <v>1</v>
      </c>
      <c r="AB8" s="12" t="s">
        <v>17</v>
      </c>
      <c r="AC8" s="1">
        <f>SUM(C10,H10,M10,R10)</f>
        <v>29</v>
      </c>
    </row>
    <row r="9" spans="1:29" ht="18" customHeight="1">
      <c r="A9" s="124"/>
      <c r="B9" s="14" t="s">
        <v>14</v>
      </c>
      <c r="C9" s="1">
        <f>O3</f>
        <v>4</v>
      </c>
      <c r="D9" s="1" t="s">
        <v>16</v>
      </c>
      <c r="E9" s="1">
        <f>M3</f>
        <v>8</v>
      </c>
      <c r="F9" s="106"/>
      <c r="G9" s="14" t="s">
        <v>14</v>
      </c>
      <c r="H9" s="1">
        <f>O6</f>
        <v>8</v>
      </c>
      <c r="I9" s="1" t="s">
        <v>16</v>
      </c>
      <c r="J9" s="1">
        <f>M6</f>
        <v>2</v>
      </c>
      <c r="K9" s="106"/>
      <c r="L9" s="127"/>
      <c r="M9" s="127"/>
      <c r="N9" s="127"/>
      <c r="O9" s="127"/>
      <c r="P9" s="127"/>
      <c r="V9" s="11"/>
      <c r="W9" s="22" t="s">
        <v>3</v>
      </c>
      <c r="X9" s="80">
        <f>AC10</f>
        <v>8</v>
      </c>
      <c r="Y9" s="115"/>
      <c r="Z9" s="116"/>
      <c r="AB9" s="12" t="s">
        <v>18</v>
      </c>
      <c r="AC9" s="1">
        <f>SUM(E10,J10,O10,T10)</f>
        <v>21</v>
      </c>
    </row>
    <row r="10" spans="1:29" ht="18" customHeight="1">
      <c r="A10" s="125"/>
      <c r="B10" s="15" t="s">
        <v>15</v>
      </c>
      <c r="C10" s="10">
        <f>C8+C9</f>
        <v>12</v>
      </c>
      <c r="D10" s="10" t="s">
        <v>16</v>
      </c>
      <c r="E10" s="10">
        <f>E8+E9</f>
        <v>17</v>
      </c>
      <c r="F10" s="107"/>
      <c r="G10" s="15" t="s">
        <v>15</v>
      </c>
      <c r="H10" s="10">
        <f>H8+H9</f>
        <v>17</v>
      </c>
      <c r="I10" s="10" t="s">
        <v>16</v>
      </c>
      <c r="J10" s="10">
        <f>J8+J9</f>
        <v>4</v>
      </c>
      <c r="K10" s="107"/>
      <c r="L10" s="127"/>
      <c r="M10" s="127"/>
      <c r="N10" s="127"/>
      <c r="O10" s="127"/>
      <c r="P10" s="127"/>
      <c r="V10" s="11"/>
      <c r="W10" s="23" t="s">
        <v>1</v>
      </c>
      <c r="X10" s="117">
        <v>2</v>
      </c>
      <c r="Y10" s="118"/>
      <c r="Z10" s="119"/>
      <c r="AB10" s="12" t="s">
        <v>4</v>
      </c>
      <c r="AC10" s="1">
        <f>AC8-AC9</f>
        <v>8</v>
      </c>
    </row>
    <row r="11" spans="22:28" ht="18" customHeight="1">
      <c r="V11" s="4"/>
      <c r="X11" s="11"/>
      <c r="Z11" s="4"/>
      <c r="AB11" s="12"/>
    </row>
    <row r="12" spans="1:26" ht="18" customHeight="1">
      <c r="A12" s="2" t="s">
        <v>22</v>
      </c>
      <c r="B12" s="128" t="s">
        <v>35</v>
      </c>
      <c r="C12" s="128"/>
      <c r="D12" s="128"/>
      <c r="E12" s="128"/>
      <c r="F12" s="128"/>
      <c r="G12" s="128" t="s">
        <v>32</v>
      </c>
      <c r="H12" s="128"/>
      <c r="I12" s="128"/>
      <c r="J12" s="128"/>
      <c r="K12" s="128"/>
      <c r="L12" s="128" t="s">
        <v>44</v>
      </c>
      <c r="M12" s="128"/>
      <c r="N12" s="128"/>
      <c r="O12" s="128"/>
      <c r="P12" s="128"/>
      <c r="W12" s="128" t="s">
        <v>0</v>
      </c>
      <c r="X12" s="128"/>
      <c r="Y12" s="128"/>
      <c r="Z12" s="128"/>
    </row>
    <row r="13" spans="1:29" ht="18" customHeight="1">
      <c r="A13" s="122" t="s">
        <v>31</v>
      </c>
      <c r="B13" s="126"/>
      <c r="C13" s="127"/>
      <c r="D13" s="127"/>
      <c r="E13" s="127"/>
      <c r="F13" s="127"/>
      <c r="G13" s="8" t="s">
        <v>19</v>
      </c>
      <c r="H13" s="1">
        <v>9</v>
      </c>
      <c r="I13" s="1" t="s">
        <v>20</v>
      </c>
      <c r="J13" s="1">
        <v>2</v>
      </c>
      <c r="K13" s="105" t="str">
        <f>IF(H15=J15,"△",IF(H15&gt;J15,"○","×"))</f>
        <v>○</v>
      </c>
      <c r="L13" s="13" t="s">
        <v>19</v>
      </c>
      <c r="M13" s="9">
        <v>9</v>
      </c>
      <c r="N13" s="9" t="s">
        <v>20</v>
      </c>
      <c r="O13" s="9">
        <v>0</v>
      </c>
      <c r="P13" s="105" t="str">
        <f>IF(M15=O15,"△",IF(M15&gt;O15,"○","×"))</f>
        <v>○</v>
      </c>
      <c r="V13" s="11"/>
      <c r="W13" s="21" t="s">
        <v>2</v>
      </c>
      <c r="X13" s="18">
        <f>COUNTIF($E13:$P13,"○")</f>
        <v>2</v>
      </c>
      <c r="Y13" s="19">
        <f>COUNTIF($E13:$P13,"△")</f>
        <v>0</v>
      </c>
      <c r="Z13" s="20">
        <f>COUNTIF($E13:$P13,"×")</f>
        <v>0</v>
      </c>
      <c r="AB13" s="12" t="s">
        <v>17</v>
      </c>
      <c r="AC13" s="1">
        <f>SUM(C15,H15,M15,R15)</f>
        <v>34</v>
      </c>
    </row>
    <row r="14" spans="1:29" ht="18" customHeight="1">
      <c r="A14" s="120"/>
      <c r="B14" s="127"/>
      <c r="C14" s="127"/>
      <c r="D14" s="127"/>
      <c r="E14" s="127"/>
      <c r="F14" s="127"/>
      <c r="G14" s="8" t="s">
        <v>21</v>
      </c>
      <c r="H14" s="1">
        <v>8</v>
      </c>
      <c r="I14" s="1" t="s">
        <v>20</v>
      </c>
      <c r="J14" s="1">
        <v>1</v>
      </c>
      <c r="K14" s="106"/>
      <c r="L14" s="14" t="s">
        <v>21</v>
      </c>
      <c r="M14" s="1">
        <v>8</v>
      </c>
      <c r="N14" s="1" t="s">
        <v>20</v>
      </c>
      <c r="O14" s="1">
        <v>1</v>
      </c>
      <c r="P14" s="106"/>
      <c r="V14" s="11"/>
      <c r="W14" s="22" t="s">
        <v>3</v>
      </c>
      <c r="X14" s="80">
        <f>AC15</f>
        <v>30</v>
      </c>
      <c r="Y14" s="115"/>
      <c r="Z14" s="116"/>
      <c r="AB14" s="12" t="s">
        <v>18</v>
      </c>
      <c r="AC14" s="1">
        <f>SUM(E15,J15,O15,T15)</f>
        <v>4</v>
      </c>
    </row>
    <row r="15" spans="1:29" ht="18" customHeight="1">
      <c r="A15" s="121"/>
      <c r="B15" s="127"/>
      <c r="C15" s="127"/>
      <c r="D15" s="127"/>
      <c r="E15" s="127"/>
      <c r="F15" s="127"/>
      <c r="G15" s="8" t="s">
        <v>15</v>
      </c>
      <c r="H15" s="10">
        <f>H13+H14</f>
        <v>17</v>
      </c>
      <c r="I15" s="1" t="s">
        <v>16</v>
      </c>
      <c r="J15" s="10">
        <f>J13+J14</f>
        <v>3</v>
      </c>
      <c r="K15" s="107"/>
      <c r="L15" s="15" t="s">
        <v>15</v>
      </c>
      <c r="M15" s="10">
        <f>M13+M14</f>
        <v>17</v>
      </c>
      <c r="N15" s="10" t="s">
        <v>16</v>
      </c>
      <c r="O15" s="10">
        <f>O13+O14</f>
        <v>1</v>
      </c>
      <c r="P15" s="107"/>
      <c r="V15" s="11"/>
      <c r="W15" s="23" t="s">
        <v>1</v>
      </c>
      <c r="X15" s="117">
        <v>1</v>
      </c>
      <c r="Y15" s="118"/>
      <c r="Z15" s="119"/>
      <c r="AB15" s="12" t="s">
        <v>4</v>
      </c>
      <c r="AC15" s="1">
        <f>AC13-AC14</f>
        <v>30</v>
      </c>
    </row>
    <row r="16" spans="1:29" ht="18" customHeight="1">
      <c r="A16" s="120" t="s">
        <v>43</v>
      </c>
      <c r="B16" s="13" t="s">
        <v>19</v>
      </c>
      <c r="C16" s="9">
        <f>J13</f>
        <v>2</v>
      </c>
      <c r="D16" s="9" t="s">
        <v>20</v>
      </c>
      <c r="E16" s="9">
        <f>H13</f>
        <v>9</v>
      </c>
      <c r="F16" s="105" t="str">
        <f>IF(C18=E18,"△",IF(C18&gt;E18,"○","×"))</f>
        <v>×</v>
      </c>
      <c r="G16" s="126"/>
      <c r="H16" s="127"/>
      <c r="I16" s="127"/>
      <c r="J16" s="127"/>
      <c r="K16" s="127"/>
      <c r="L16" s="8" t="s">
        <v>19</v>
      </c>
      <c r="M16" s="1">
        <v>7</v>
      </c>
      <c r="N16" s="1" t="s">
        <v>20</v>
      </c>
      <c r="O16" s="1">
        <v>4</v>
      </c>
      <c r="P16" s="129" t="str">
        <f>IF(M18=O18,"△",IF(M18&gt;O18,"○","×"))</f>
        <v>○</v>
      </c>
      <c r="V16" s="11"/>
      <c r="W16" s="21" t="s">
        <v>2</v>
      </c>
      <c r="X16" s="18">
        <f>COUNTIF($E16:$P16,"○")</f>
        <v>1</v>
      </c>
      <c r="Y16" s="19">
        <f>COUNTIF($E16:$P16,"△")</f>
        <v>0</v>
      </c>
      <c r="Z16" s="20">
        <f>COUNTIF($E16:$P16,"×")</f>
        <v>1</v>
      </c>
      <c r="AB16" s="12" t="s">
        <v>17</v>
      </c>
      <c r="AC16" s="1">
        <f>SUM(C18,H18,M18,R18)</f>
        <v>19</v>
      </c>
    </row>
    <row r="17" spans="1:29" ht="18" customHeight="1">
      <c r="A17" s="120"/>
      <c r="B17" s="14" t="s">
        <v>21</v>
      </c>
      <c r="C17" s="1">
        <f>J14</f>
        <v>1</v>
      </c>
      <c r="D17" s="1" t="s">
        <v>20</v>
      </c>
      <c r="E17" s="1">
        <f>H14</f>
        <v>8</v>
      </c>
      <c r="F17" s="106"/>
      <c r="G17" s="127"/>
      <c r="H17" s="127"/>
      <c r="I17" s="127"/>
      <c r="J17" s="127"/>
      <c r="K17" s="127"/>
      <c r="L17" s="8" t="s">
        <v>21</v>
      </c>
      <c r="M17" s="1">
        <v>9</v>
      </c>
      <c r="N17" s="1" t="s">
        <v>20</v>
      </c>
      <c r="O17" s="1">
        <v>4</v>
      </c>
      <c r="P17" s="106"/>
      <c r="V17" s="11"/>
      <c r="W17" s="22" t="s">
        <v>3</v>
      </c>
      <c r="X17" s="80">
        <f>AC18</f>
        <v>-6</v>
      </c>
      <c r="Y17" s="115"/>
      <c r="Z17" s="116"/>
      <c r="AB17" s="12" t="s">
        <v>18</v>
      </c>
      <c r="AC17" s="1">
        <f>SUM(E18,J18,O18,T18)</f>
        <v>25</v>
      </c>
    </row>
    <row r="18" spans="1:29" ht="18" customHeight="1">
      <c r="A18" s="121"/>
      <c r="B18" s="15" t="s">
        <v>15</v>
      </c>
      <c r="C18" s="10">
        <f>C16+C17</f>
        <v>3</v>
      </c>
      <c r="D18" s="10" t="s">
        <v>16</v>
      </c>
      <c r="E18" s="10">
        <f>E16+E17</f>
        <v>17</v>
      </c>
      <c r="F18" s="107"/>
      <c r="G18" s="127"/>
      <c r="H18" s="127"/>
      <c r="I18" s="127"/>
      <c r="J18" s="127"/>
      <c r="K18" s="127"/>
      <c r="L18" s="8" t="s">
        <v>15</v>
      </c>
      <c r="M18" s="10">
        <f>M16+M17</f>
        <v>16</v>
      </c>
      <c r="N18" s="1" t="s">
        <v>16</v>
      </c>
      <c r="O18" s="10">
        <f>O16+O17</f>
        <v>8</v>
      </c>
      <c r="P18" s="107"/>
      <c r="V18" s="11"/>
      <c r="W18" s="23" t="s">
        <v>1</v>
      </c>
      <c r="X18" s="117">
        <v>2</v>
      </c>
      <c r="Y18" s="118"/>
      <c r="Z18" s="119"/>
      <c r="AB18" s="12" t="s">
        <v>4</v>
      </c>
      <c r="AC18" s="1">
        <f>AC16-AC17</f>
        <v>-6</v>
      </c>
    </row>
    <row r="19" spans="1:29" ht="18" customHeight="1">
      <c r="A19" s="120" t="s">
        <v>42</v>
      </c>
      <c r="B19" s="13" t="s">
        <v>19</v>
      </c>
      <c r="C19" s="9">
        <f>O13</f>
        <v>0</v>
      </c>
      <c r="D19" s="9" t="s">
        <v>20</v>
      </c>
      <c r="E19" s="9">
        <f>M13</f>
        <v>9</v>
      </c>
      <c r="F19" s="105" t="str">
        <f>IF(C21=E21,"△",IF(C21&gt;E21,"○","×"))</f>
        <v>×</v>
      </c>
      <c r="G19" s="13" t="s">
        <v>19</v>
      </c>
      <c r="H19" s="9">
        <f>O16</f>
        <v>4</v>
      </c>
      <c r="I19" s="9" t="s">
        <v>20</v>
      </c>
      <c r="J19" s="9">
        <f>M16</f>
        <v>7</v>
      </c>
      <c r="K19" s="105" t="str">
        <f>IF(H21=J21,"△",IF(H21&gt;J21,"○","×"))</f>
        <v>×</v>
      </c>
      <c r="L19" s="126"/>
      <c r="M19" s="127"/>
      <c r="N19" s="127"/>
      <c r="O19" s="127"/>
      <c r="P19" s="127"/>
      <c r="V19" s="11"/>
      <c r="W19" s="21" t="s">
        <v>2</v>
      </c>
      <c r="X19" s="18">
        <f>COUNTIF($E19:$P19,"○")</f>
        <v>0</v>
      </c>
      <c r="Y19" s="19">
        <f>COUNTIF($E19:$P19,"△")</f>
        <v>0</v>
      </c>
      <c r="Z19" s="20">
        <f>COUNTIF($E19:$P19,"×")</f>
        <v>2</v>
      </c>
      <c r="AB19" s="12" t="s">
        <v>17</v>
      </c>
      <c r="AC19" s="1">
        <f>SUM(C21,H21,M21,R21)</f>
        <v>9</v>
      </c>
    </row>
    <row r="20" spans="1:29" ht="18" customHeight="1">
      <c r="A20" s="120"/>
      <c r="B20" s="14" t="s">
        <v>21</v>
      </c>
      <c r="C20" s="1">
        <f>O14</f>
        <v>1</v>
      </c>
      <c r="D20" s="1" t="s">
        <v>20</v>
      </c>
      <c r="E20" s="1">
        <f>M14</f>
        <v>8</v>
      </c>
      <c r="F20" s="106"/>
      <c r="G20" s="14" t="s">
        <v>21</v>
      </c>
      <c r="H20" s="1">
        <f>O17</f>
        <v>4</v>
      </c>
      <c r="I20" s="1" t="s">
        <v>20</v>
      </c>
      <c r="J20" s="1">
        <f>M17</f>
        <v>9</v>
      </c>
      <c r="K20" s="106"/>
      <c r="L20" s="127"/>
      <c r="M20" s="127"/>
      <c r="N20" s="127"/>
      <c r="O20" s="127"/>
      <c r="P20" s="127"/>
      <c r="V20" s="11"/>
      <c r="W20" s="22" t="s">
        <v>3</v>
      </c>
      <c r="X20" s="80">
        <f>AC21</f>
        <v>-24</v>
      </c>
      <c r="Y20" s="115"/>
      <c r="Z20" s="116"/>
      <c r="AB20" s="12" t="s">
        <v>18</v>
      </c>
      <c r="AC20" s="1">
        <f>SUM(E21,J21,O21,T21)</f>
        <v>33</v>
      </c>
    </row>
    <row r="21" spans="1:29" ht="18" customHeight="1">
      <c r="A21" s="121"/>
      <c r="B21" s="15" t="s">
        <v>15</v>
      </c>
      <c r="C21" s="10">
        <f>C19+C20</f>
        <v>1</v>
      </c>
      <c r="D21" s="10" t="s">
        <v>16</v>
      </c>
      <c r="E21" s="10">
        <f>E19+E20</f>
        <v>17</v>
      </c>
      <c r="F21" s="107"/>
      <c r="G21" s="15" t="s">
        <v>15</v>
      </c>
      <c r="H21" s="10">
        <f>H19+H20</f>
        <v>8</v>
      </c>
      <c r="I21" s="10" t="s">
        <v>16</v>
      </c>
      <c r="J21" s="10">
        <f>J19+J20</f>
        <v>16</v>
      </c>
      <c r="K21" s="107"/>
      <c r="L21" s="127"/>
      <c r="M21" s="127"/>
      <c r="N21" s="127"/>
      <c r="O21" s="127"/>
      <c r="P21" s="127"/>
      <c r="V21" s="11"/>
      <c r="W21" s="23" t="s">
        <v>1</v>
      </c>
      <c r="X21" s="117">
        <v>3</v>
      </c>
      <c r="Y21" s="118"/>
      <c r="Z21" s="119"/>
      <c r="AB21" s="12" t="s">
        <v>4</v>
      </c>
      <c r="AC21" s="1">
        <f>AC19-AC20</f>
        <v>-24</v>
      </c>
    </row>
    <row r="23" spans="1:28" ht="18" customHeight="1">
      <c r="A23" s="2" t="s">
        <v>56</v>
      </c>
      <c r="B23" s="79" t="s">
        <v>51</v>
      </c>
      <c r="C23" s="79"/>
      <c r="D23" s="79"/>
      <c r="E23" s="79"/>
      <c r="F23" s="79"/>
      <c r="G23" s="79" t="s">
        <v>33</v>
      </c>
      <c r="H23" s="79"/>
      <c r="I23" s="79"/>
      <c r="J23" s="79"/>
      <c r="K23" s="79"/>
      <c r="L23" s="79" t="s">
        <v>54</v>
      </c>
      <c r="M23" s="79"/>
      <c r="N23" s="79"/>
      <c r="O23" s="79"/>
      <c r="P23" s="79"/>
      <c r="Q23" s="79" t="s">
        <v>53</v>
      </c>
      <c r="R23" s="79"/>
      <c r="S23" s="79"/>
      <c r="T23" s="79"/>
      <c r="U23" s="79"/>
      <c r="V23" s="55"/>
      <c r="W23" s="128" t="s">
        <v>0</v>
      </c>
      <c r="X23" s="128"/>
      <c r="Y23" s="128"/>
      <c r="Z23" s="128"/>
      <c r="AB23" s="12"/>
    </row>
    <row r="24" spans="1:29" ht="18" customHeight="1">
      <c r="A24" s="76" t="s">
        <v>51</v>
      </c>
      <c r="B24" s="108"/>
      <c r="C24" s="109"/>
      <c r="D24" s="109"/>
      <c r="E24" s="109"/>
      <c r="F24" s="110"/>
      <c r="G24" s="61" t="s">
        <v>45</v>
      </c>
      <c r="H24" s="9">
        <v>9</v>
      </c>
      <c r="I24" s="9" t="s">
        <v>46</v>
      </c>
      <c r="J24" s="9">
        <v>2</v>
      </c>
      <c r="K24" s="105" t="str">
        <f>IF(H26=J26,"△",IF(H26&gt;J26,"○","×"))</f>
        <v>○</v>
      </c>
      <c r="L24" s="13" t="s">
        <v>45</v>
      </c>
      <c r="M24" s="9">
        <v>9</v>
      </c>
      <c r="N24" s="9" t="s">
        <v>46</v>
      </c>
      <c r="O24" s="9">
        <v>1</v>
      </c>
      <c r="P24" s="105" t="str">
        <f>IF(M26=O26,"△",IF(M26&gt;O26,"○","×"))</f>
        <v>○</v>
      </c>
      <c r="Q24" s="13" t="s">
        <v>45</v>
      </c>
      <c r="R24" s="9">
        <v>8</v>
      </c>
      <c r="S24" s="9" t="s">
        <v>46</v>
      </c>
      <c r="T24" s="9">
        <v>4</v>
      </c>
      <c r="U24" s="105" t="str">
        <f>IF(R26=T26,"△",IF(R26&gt;T26,"○","×"))</f>
        <v>○</v>
      </c>
      <c r="V24" s="55"/>
      <c r="W24" s="57" t="s">
        <v>2</v>
      </c>
      <c r="X24" s="58">
        <f>COUNTIF($F24:$U24,"○")</f>
        <v>3</v>
      </c>
      <c r="Y24" s="59">
        <f>COUNTIF($F24:$U24,"△")</f>
        <v>0</v>
      </c>
      <c r="Z24" s="60">
        <f>COUNTIF($F24:$U24,"×")</f>
        <v>0</v>
      </c>
      <c r="AB24" s="12" t="s">
        <v>17</v>
      </c>
      <c r="AC24" s="1">
        <f>SUM(C26,H26,M26,R26)</f>
        <v>51</v>
      </c>
    </row>
    <row r="25" spans="1:29" ht="18" customHeight="1">
      <c r="A25" s="77"/>
      <c r="B25" s="111"/>
      <c r="C25" s="112"/>
      <c r="D25" s="112"/>
      <c r="E25" s="112"/>
      <c r="F25" s="113"/>
      <c r="G25" s="8" t="s">
        <v>47</v>
      </c>
      <c r="H25" s="1">
        <v>8</v>
      </c>
      <c r="I25" s="1" t="s">
        <v>46</v>
      </c>
      <c r="J25" s="1">
        <v>5</v>
      </c>
      <c r="K25" s="106"/>
      <c r="L25" s="14" t="s">
        <v>47</v>
      </c>
      <c r="M25" s="1">
        <v>8</v>
      </c>
      <c r="N25" s="1" t="s">
        <v>46</v>
      </c>
      <c r="O25" s="1">
        <v>2</v>
      </c>
      <c r="P25" s="106"/>
      <c r="Q25" s="14" t="s">
        <v>47</v>
      </c>
      <c r="R25" s="1">
        <v>9</v>
      </c>
      <c r="S25" s="1" t="s">
        <v>46</v>
      </c>
      <c r="T25" s="1">
        <v>1</v>
      </c>
      <c r="U25" s="106"/>
      <c r="V25" s="63"/>
      <c r="W25" s="16" t="s">
        <v>3</v>
      </c>
      <c r="X25" s="80">
        <f>AC26</f>
        <v>36</v>
      </c>
      <c r="Y25" s="115"/>
      <c r="Z25" s="116"/>
      <c r="AB25" s="12" t="s">
        <v>18</v>
      </c>
      <c r="AC25" s="1">
        <f>SUM(E26,J26,O26,T26)</f>
        <v>15</v>
      </c>
    </row>
    <row r="26" spans="1:29" ht="18" customHeight="1">
      <c r="A26" s="78"/>
      <c r="B26" s="114"/>
      <c r="C26" s="82"/>
      <c r="D26" s="82"/>
      <c r="E26" s="82"/>
      <c r="F26" s="83"/>
      <c r="G26" s="62" t="s">
        <v>48</v>
      </c>
      <c r="H26" s="10">
        <f>H24+H25</f>
        <v>17</v>
      </c>
      <c r="I26" s="10" t="s">
        <v>46</v>
      </c>
      <c r="J26" s="10">
        <f>J24+J25</f>
        <v>7</v>
      </c>
      <c r="K26" s="107"/>
      <c r="L26" s="15" t="s">
        <v>48</v>
      </c>
      <c r="M26" s="10">
        <f>M24+M25</f>
        <v>17</v>
      </c>
      <c r="N26" s="10" t="s">
        <v>46</v>
      </c>
      <c r="O26" s="10">
        <f>O24+O25</f>
        <v>3</v>
      </c>
      <c r="P26" s="107"/>
      <c r="Q26" s="15" t="s">
        <v>48</v>
      </c>
      <c r="R26" s="10">
        <f>R24+R25</f>
        <v>17</v>
      </c>
      <c r="S26" s="10" t="s">
        <v>46</v>
      </c>
      <c r="T26" s="10">
        <f>T24+T25</f>
        <v>5</v>
      </c>
      <c r="U26" s="107"/>
      <c r="V26" s="63"/>
      <c r="W26" s="17" t="s">
        <v>1</v>
      </c>
      <c r="X26" s="117">
        <v>1</v>
      </c>
      <c r="Y26" s="118"/>
      <c r="Z26" s="119"/>
      <c r="AB26" s="12" t="s">
        <v>4</v>
      </c>
      <c r="AC26" s="1">
        <f>AC24-AC25</f>
        <v>36</v>
      </c>
    </row>
    <row r="27" spans="1:29" ht="18" customHeight="1">
      <c r="A27" s="76" t="s">
        <v>52</v>
      </c>
      <c r="B27" s="13" t="s">
        <v>49</v>
      </c>
      <c r="C27" s="9">
        <f>J24</f>
        <v>2</v>
      </c>
      <c r="D27" s="9" t="s">
        <v>50</v>
      </c>
      <c r="E27" s="9">
        <f>H24</f>
        <v>9</v>
      </c>
      <c r="F27" s="105" t="str">
        <f>IF(C29=E29,"△",IF(C29&gt;E29,"○","×"))</f>
        <v>×</v>
      </c>
      <c r="G27" s="108"/>
      <c r="H27" s="109"/>
      <c r="I27" s="109"/>
      <c r="J27" s="109"/>
      <c r="K27" s="110"/>
      <c r="L27" s="61" t="s">
        <v>49</v>
      </c>
      <c r="M27" s="9">
        <v>8</v>
      </c>
      <c r="N27" s="9" t="s">
        <v>50</v>
      </c>
      <c r="O27" s="9">
        <v>1</v>
      </c>
      <c r="P27" s="105" t="str">
        <f>IF(M29=O29,"△",IF(M29&gt;O29,"○","×"))</f>
        <v>○</v>
      </c>
      <c r="Q27" s="13" t="s">
        <v>49</v>
      </c>
      <c r="R27" s="9">
        <v>9</v>
      </c>
      <c r="S27" s="9" t="s">
        <v>50</v>
      </c>
      <c r="T27" s="9">
        <v>0</v>
      </c>
      <c r="U27" s="105" t="str">
        <f>IF(R29=T29,"△",IF(R29&gt;T29,"○","×"))</f>
        <v>○</v>
      </c>
      <c r="V27" s="55"/>
      <c r="W27" s="57" t="s">
        <v>2</v>
      </c>
      <c r="X27" s="58">
        <f>COUNTIF($F27:$U27,"○")</f>
        <v>2</v>
      </c>
      <c r="Y27" s="59">
        <f>COUNTIF($F27:$U27,"△")</f>
        <v>0</v>
      </c>
      <c r="Z27" s="60">
        <f>COUNTIF($F27:$U27,"×")</f>
        <v>1</v>
      </c>
      <c r="AB27" s="12" t="s">
        <v>17</v>
      </c>
      <c r="AC27" s="1">
        <f>SUM(C29,H29,M29,R29)</f>
        <v>41</v>
      </c>
    </row>
    <row r="28" spans="1:29" ht="18" customHeight="1">
      <c r="A28" s="77"/>
      <c r="B28" s="14" t="s">
        <v>47</v>
      </c>
      <c r="C28" s="1">
        <f>J25</f>
        <v>5</v>
      </c>
      <c r="D28" s="1" t="s">
        <v>46</v>
      </c>
      <c r="E28" s="1">
        <f>H25</f>
        <v>8</v>
      </c>
      <c r="F28" s="106"/>
      <c r="G28" s="111"/>
      <c r="H28" s="112"/>
      <c r="I28" s="112"/>
      <c r="J28" s="112"/>
      <c r="K28" s="113"/>
      <c r="L28" s="8" t="s">
        <v>47</v>
      </c>
      <c r="M28" s="1">
        <v>9</v>
      </c>
      <c r="N28" s="1" t="s">
        <v>46</v>
      </c>
      <c r="O28" s="1">
        <v>5</v>
      </c>
      <c r="P28" s="106"/>
      <c r="Q28" s="14" t="s">
        <v>47</v>
      </c>
      <c r="R28" s="1">
        <v>8</v>
      </c>
      <c r="S28" s="1" t="s">
        <v>46</v>
      </c>
      <c r="T28" s="1">
        <v>4</v>
      </c>
      <c r="U28" s="106"/>
      <c r="V28" s="63"/>
      <c r="W28" s="16" t="s">
        <v>3</v>
      </c>
      <c r="X28" s="80">
        <f>AC29</f>
        <v>14</v>
      </c>
      <c r="Y28" s="115"/>
      <c r="Z28" s="116"/>
      <c r="AB28" s="12" t="s">
        <v>18</v>
      </c>
      <c r="AC28" s="1">
        <f>SUM(E29,J29,O29,T29)</f>
        <v>27</v>
      </c>
    </row>
    <row r="29" spans="1:29" ht="18" customHeight="1">
      <c r="A29" s="78"/>
      <c r="B29" s="15" t="s">
        <v>48</v>
      </c>
      <c r="C29" s="10">
        <f>C27+C28</f>
        <v>7</v>
      </c>
      <c r="D29" s="10" t="s">
        <v>46</v>
      </c>
      <c r="E29" s="10">
        <f>E27+E28</f>
        <v>17</v>
      </c>
      <c r="F29" s="107"/>
      <c r="G29" s="114"/>
      <c r="H29" s="82"/>
      <c r="I29" s="82"/>
      <c r="J29" s="82"/>
      <c r="K29" s="83"/>
      <c r="L29" s="62" t="s">
        <v>48</v>
      </c>
      <c r="M29" s="10">
        <f>M27+M28</f>
        <v>17</v>
      </c>
      <c r="N29" s="10" t="s">
        <v>46</v>
      </c>
      <c r="O29" s="10">
        <f>O27+O28</f>
        <v>6</v>
      </c>
      <c r="P29" s="107"/>
      <c r="Q29" s="15" t="s">
        <v>48</v>
      </c>
      <c r="R29" s="10">
        <f>R27+R28</f>
        <v>17</v>
      </c>
      <c r="S29" s="10" t="s">
        <v>46</v>
      </c>
      <c r="T29" s="10">
        <f>T27+T28</f>
        <v>4</v>
      </c>
      <c r="U29" s="107"/>
      <c r="V29" s="63"/>
      <c r="W29" s="17" t="s">
        <v>1</v>
      </c>
      <c r="X29" s="117">
        <v>2</v>
      </c>
      <c r="Y29" s="118"/>
      <c r="Z29" s="119"/>
      <c r="AB29" s="12" t="s">
        <v>4</v>
      </c>
      <c r="AC29" s="1">
        <f>AC27-AC28</f>
        <v>14</v>
      </c>
    </row>
    <row r="30" spans="1:29" ht="18" customHeight="1">
      <c r="A30" s="76" t="s">
        <v>34</v>
      </c>
      <c r="B30" s="13" t="s">
        <v>49</v>
      </c>
      <c r="C30" s="9">
        <f>O24</f>
        <v>1</v>
      </c>
      <c r="D30" s="9" t="s">
        <v>50</v>
      </c>
      <c r="E30" s="9">
        <f>M24</f>
        <v>9</v>
      </c>
      <c r="F30" s="105" t="str">
        <f>IF(C32=E32,"△",IF(C32&gt;E32,"○","×"))</f>
        <v>×</v>
      </c>
      <c r="G30" s="13" t="s">
        <v>49</v>
      </c>
      <c r="H30" s="9">
        <f>O27</f>
        <v>1</v>
      </c>
      <c r="I30" s="9" t="s">
        <v>50</v>
      </c>
      <c r="J30" s="9">
        <f>M27</f>
        <v>8</v>
      </c>
      <c r="K30" s="105" t="str">
        <f>IF(H32=J32,"△",IF(H32&gt;J32,"○","×"))</f>
        <v>×</v>
      </c>
      <c r="L30" s="108"/>
      <c r="M30" s="109"/>
      <c r="N30" s="109"/>
      <c r="O30" s="109"/>
      <c r="P30" s="110"/>
      <c r="Q30" s="13" t="s">
        <v>49</v>
      </c>
      <c r="R30" s="9">
        <v>5</v>
      </c>
      <c r="S30" s="9" t="s">
        <v>50</v>
      </c>
      <c r="T30" s="9">
        <v>6</v>
      </c>
      <c r="U30" s="105" t="str">
        <f>IF(R32=T32,"△",IF(R32&gt;T32,"○","×"))</f>
        <v>○</v>
      </c>
      <c r="V30" s="55"/>
      <c r="W30" s="57" t="s">
        <v>2</v>
      </c>
      <c r="X30" s="58">
        <f>COUNTIF($F30:$U30,"○")</f>
        <v>1</v>
      </c>
      <c r="Y30" s="59">
        <f>COUNTIF($F30:$U30,"△")</f>
        <v>0</v>
      </c>
      <c r="Z30" s="60">
        <f>COUNTIF($F30:$U30,"×")</f>
        <v>2</v>
      </c>
      <c r="AB30" s="12" t="s">
        <v>17</v>
      </c>
      <c r="AC30" s="1">
        <f>SUM(C32,H32,M32,R32)</f>
        <v>25</v>
      </c>
    </row>
    <row r="31" spans="1:29" ht="18" customHeight="1">
      <c r="A31" s="77"/>
      <c r="B31" s="14" t="s">
        <v>47</v>
      </c>
      <c r="C31" s="1">
        <f>O25</f>
        <v>2</v>
      </c>
      <c r="D31" s="1" t="s">
        <v>46</v>
      </c>
      <c r="E31" s="1">
        <f>M25</f>
        <v>8</v>
      </c>
      <c r="F31" s="106"/>
      <c r="G31" s="14" t="s">
        <v>47</v>
      </c>
      <c r="H31" s="1">
        <f>O28</f>
        <v>5</v>
      </c>
      <c r="I31" s="1" t="s">
        <v>46</v>
      </c>
      <c r="J31" s="1">
        <f>M28</f>
        <v>9</v>
      </c>
      <c r="K31" s="106"/>
      <c r="L31" s="111"/>
      <c r="M31" s="112"/>
      <c r="N31" s="112"/>
      <c r="O31" s="112"/>
      <c r="P31" s="113"/>
      <c r="Q31" s="14" t="s">
        <v>47</v>
      </c>
      <c r="R31" s="1">
        <v>11</v>
      </c>
      <c r="S31" s="1" t="s">
        <v>46</v>
      </c>
      <c r="T31" s="1">
        <v>7</v>
      </c>
      <c r="U31" s="106"/>
      <c r="V31" s="63"/>
      <c r="W31" s="16" t="s">
        <v>3</v>
      </c>
      <c r="X31" s="80">
        <f>AC32</f>
        <v>-22</v>
      </c>
      <c r="Y31" s="115"/>
      <c r="Z31" s="116"/>
      <c r="AB31" s="12" t="s">
        <v>18</v>
      </c>
      <c r="AC31" s="1">
        <f>SUM(E32,J32,O32,T32)</f>
        <v>47</v>
      </c>
    </row>
    <row r="32" spans="1:29" ht="18" customHeight="1">
      <c r="A32" s="78"/>
      <c r="B32" s="15" t="s">
        <v>48</v>
      </c>
      <c r="C32" s="10">
        <f>C30+C31</f>
        <v>3</v>
      </c>
      <c r="D32" s="10" t="s">
        <v>46</v>
      </c>
      <c r="E32" s="10">
        <f>E30+E31</f>
        <v>17</v>
      </c>
      <c r="F32" s="107"/>
      <c r="G32" s="15" t="s">
        <v>48</v>
      </c>
      <c r="H32" s="10">
        <f>H30+H31</f>
        <v>6</v>
      </c>
      <c r="I32" s="10" t="s">
        <v>46</v>
      </c>
      <c r="J32" s="10">
        <f>J30+J31</f>
        <v>17</v>
      </c>
      <c r="K32" s="107"/>
      <c r="L32" s="114"/>
      <c r="M32" s="82"/>
      <c r="N32" s="82"/>
      <c r="O32" s="82"/>
      <c r="P32" s="83"/>
      <c r="Q32" s="15" t="s">
        <v>48</v>
      </c>
      <c r="R32" s="10">
        <f>R30+R31</f>
        <v>16</v>
      </c>
      <c r="S32" s="10" t="s">
        <v>46</v>
      </c>
      <c r="T32" s="10">
        <f>T30+T31</f>
        <v>13</v>
      </c>
      <c r="U32" s="107"/>
      <c r="V32" s="63"/>
      <c r="W32" s="17" t="s">
        <v>1</v>
      </c>
      <c r="X32" s="117">
        <v>3</v>
      </c>
      <c r="Y32" s="118"/>
      <c r="Z32" s="119"/>
      <c r="AB32" s="12" t="s">
        <v>4</v>
      </c>
      <c r="AC32" s="1">
        <f>AC30-AC31</f>
        <v>-22</v>
      </c>
    </row>
    <row r="33" spans="1:29" ht="18" customHeight="1">
      <c r="A33" s="77" t="s">
        <v>53</v>
      </c>
      <c r="B33" s="14" t="s">
        <v>49</v>
      </c>
      <c r="C33" s="1">
        <f>T24</f>
        <v>4</v>
      </c>
      <c r="D33" s="1" t="s">
        <v>50</v>
      </c>
      <c r="E33" s="1">
        <f>R24</f>
        <v>8</v>
      </c>
      <c r="F33" s="129" t="str">
        <f>IF(C35=E35,"△",IF(C35&gt;E35,"○","×"))</f>
        <v>×</v>
      </c>
      <c r="G33" s="14" t="s">
        <v>49</v>
      </c>
      <c r="H33" s="1">
        <f>T27</f>
        <v>0</v>
      </c>
      <c r="I33" s="1" t="s">
        <v>50</v>
      </c>
      <c r="J33" s="1">
        <f>R27</f>
        <v>9</v>
      </c>
      <c r="K33" s="129" t="str">
        <f>IF(H35=J35,"△",IF(H35&gt;J35,"○","×"))</f>
        <v>×</v>
      </c>
      <c r="L33" s="14" t="s">
        <v>49</v>
      </c>
      <c r="M33" s="1">
        <f>T30</f>
        <v>6</v>
      </c>
      <c r="N33" s="1" t="s">
        <v>50</v>
      </c>
      <c r="O33" s="1">
        <f>R30</f>
        <v>5</v>
      </c>
      <c r="P33" s="129" t="str">
        <f>IF(M35=O35,"△",IF(M35&gt;O35,"○","×"))</f>
        <v>×</v>
      </c>
      <c r="Q33" s="111"/>
      <c r="R33" s="112"/>
      <c r="S33" s="112"/>
      <c r="T33" s="112"/>
      <c r="U33" s="113"/>
      <c r="V33" s="64"/>
      <c r="W33" s="57" t="s">
        <v>2</v>
      </c>
      <c r="X33" s="58">
        <f>COUNTIF($F33:$U33,"○")</f>
        <v>0</v>
      </c>
      <c r="Y33" s="59">
        <f>COUNTIF($F33:$U33,"△")</f>
        <v>0</v>
      </c>
      <c r="Z33" s="60">
        <f>COUNTIF($F33:$U33,"×")</f>
        <v>3</v>
      </c>
      <c r="AB33" s="12" t="s">
        <v>17</v>
      </c>
      <c r="AC33" s="1">
        <f>SUM(C35,H35,M35,R35)</f>
        <v>22</v>
      </c>
    </row>
    <row r="34" spans="1:29" ht="18" customHeight="1">
      <c r="A34" s="77"/>
      <c r="B34" s="14" t="s">
        <v>47</v>
      </c>
      <c r="C34" s="1">
        <f>T25</f>
        <v>1</v>
      </c>
      <c r="D34" s="1" t="s">
        <v>46</v>
      </c>
      <c r="E34" s="1">
        <f>R25</f>
        <v>9</v>
      </c>
      <c r="F34" s="106"/>
      <c r="G34" s="14" t="s">
        <v>47</v>
      </c>
      <c r="H34" s="1">
        <f>T28</f>
        <v>4</v>
      </c>
      <c r="I34" s="1" t="s">
        <v>46</v>
      </c>
      <c r="J34" s="1">
        <f>R28</f>
        <v>8</v>
      </c>
      <c r="K34" s="106"/>
      <c r="L34" s="14" t="s">
        <v>47</v>
      </c>
      <c r="M34" s="1">
        <f>T31</f>
        <v>7</v>
      </c>
      <c r="N34" s="1" t="s">
        <v>46</v>
      </c>
      <c r="O34" s="1">
        <f>R31</f>
        <v>11</v>
      </c>
      <c r="P34" s="106"/>
      <c r="Q34" s="111"/>
      <c r="R34" s="112"/>
      <c r="S34" s="112"/>
      <c r="T34" s="112"/>
      <c r="U34" s="113"/>
      <c r="V34" s="64"/>
      <c r="W34" s="16" t="s">
        <v>3</v>
      </c>
      <c r="X34" s="80">
        <f>AC35</f>
        <v>-28</v>
      </c>
      <c r="Y34" s="115"/>
      <c r="Z34" s="116"/>
      <c r="AB34" s="12" t="s">
        <v>18</v>
      </c>
      <c r="AC34" s="1">
        <f>SUM(E35,J35,O35,T35)</f>
        <v>50</v>
      </c>
    </row>
    <row r="35" spans="1:29" ht="18" customHeight="1">
      <c r="A35" s="78"/>
      <c r="B35" s="15" t="s">
        <v>48</v>
      </c>
      <c r="C35" s="10">
        <f>C33+C34</f>
        <v>5</v>
      </c>
      <c r="D35" s="10" t="s">
        <v>46</v>
      </c>
      <c r="E35" s="10">
        <f>E33+E34</f>
        <v>17</v>
      </c>
      <c r="F35" s="107"/>
      <c r="G35" s="15" t="s">
        <v>48</v>
      </c>
      <c r="H35" s="10">
        <f>H33+H34</f>
        <v>4</v>
      </c>
      <c r="I35" s="10" t="s">
        <v>46</v>
      </c>
      <c r="J35" s="10">
        <f>J33+J34</f>
        <v>17</v>
      </c>
      <c r="K35" s="107"/>
      <c r="L35" s="15" t="s">
        <v>48</v>
      </c>
      <c r="M35" s="10">
        <f>M33+M34</f>
        <v>13</v>
      </c>
      <c r="N35" s="10" t="s">
        <v>46</v>
      </c>
      <c r="O35" s="10">
        <f>O33+O34</f>
        <v>16</v>
      </c>
      <c r="P35" s="107"/>
      <c r="Q35" s="114"/>
      <c r="R35" s="82"/>
      <c r="S35" s="82"/>
      <c r="T35" s="82"/>
      <c r="U35" s="83"/>
      <c r="V35" s="64"/>
      <c r="W35" s="17" t="s">
        <v>1</v>
      </c>
      <c r="X35" s="117">
        <v>4</v>
      </c>
      <c r="Y35" s="118"/>
      <c r="Z35" s="119"/>
      <c r="AB35" s="12" t="s">
        <v>4</v>
      </c>
      <c r="AC35" s="1">
        <f>AC33-AC34</f>
        <v>-28</v>
      </c>
    </row>
    <row r="37" spans="1:28" ht="18" customHeight="1">
      <c r="A37" s="2" t="s">
        <v>55</v>
      </c>
      <c r="B37" s="79" t="s">
        <v>57</v>
      </c>
      <c r="C37" s="79"/>
      <c r="D37" s="79"/>
      <c r="E37" s="79"/>
      <c r="F37" s="79"/>
      <c r="G37" s="79" t="s">
        <v>60</v>
      </c>
      <c r="H37" s="79"/>
      <c r="I37" s="79"/>
      <c r="J37" s="79"/>
      <c r="K37" s="79"/>
      <c r="L37" s="79" t="s">
        <v>59</v>
      </c>
      <c r="M37" s="79"/>
      <c r="N37" s="79"/>
      <c r="O37" s="79"/>
      <c r="P37" s="79"/>
      <c r="Q37" s="79" t="s">
        <v>37</v>
      </c>
      <c r="R37" s="79"/>
      <c r="S37" s="79"/>
      <c r="T37" s="79"/>
      <c r="U37" s="79"/>
      <c r="V37" s="55"/>
      <c r="W37" s="128" t="s">
        <v>0</v>
      </c>
      <c r="X37" s="128"/>
      <c r="Y37" s="128"/>
      <c r="Z37" s="128"/>
      <c r="AB37" s="12"/>
    </row>
    <row r="38" spans="1:29" ht="18" customHeight="1">
      <c r="A38" s="76" t="s">
        <v>57</v>
      </c>
      <c r="B38" s="108"/>
      <c r="C38" s="109"/>
      <c r="D38" s="109"/>
      <c r="E38" s="109"/>
      <c r="F38" s="110"/>
      <c r="G38" s="61" t="s">
        <v>45</v>
      </c>
      <c r="H38" s="9">
        <v>3</v>
      </c>
      <c r="I38" s="9" t="s">
        <v>46</v>
      </c>
      <c r="J38" s="9">
        <v>8</v>
      </c>
      <c r="K38" s="105" t="str">
        <f>IF(H40=J40,"△",IF(H40&gt;J40,"○","×"))</f>
        <v>×</v>
      </c>
      <c r="L38" s="13" t="s">
        <v>45</v>
      </c>
      <c r="M38" s="9">
        <v>9</v>
      </c>
      <c r="N38" s="9" t="s">
        <v>46</v>
      </c>
      <c r="O38" s="9">
        <v>1</v>
      </c>
      <c r="P38" s="105" t="str">
        <f>IF(M40=O40,"△",IF(M40&gt;O40,"○","×"))</f>
        <v>○</v>
      </c>
      <c r="Q38" s="13" t="s">
        <v>45</v>
      </c>
      <c r="R38" s="9">
        <v>9</v>
      </c>
      <c r="S38" s="9" t="s">
        <v>46</v>
      </c>
      <c r="T38" s="9">
        <v>0</v>
      </c>
      <c r="U38" s="105" t="str">
        <f>IF(R40=T40,"△",IF(R40&gt;T40,"○","×"))</f>
        <v>○</v>
      </c>
      <c r="V38" s="55"/>
      <c r="W38" s="57" t="s">
        <v>2</v>
      </c>
      <c r="X38" s="58">
        <f>COUNTIF($F38:$U38,"○")</f>
        <v>2</v>
      </c>
      <c r="Y38" s="59">
        <f>COUNTIF($F38:$U38,"△")</f>
        <v>0</v>
      </c>
      <c r="Z38" s="60">
        <f>COUNTIF($F38:$U38,"×")</f>
        <v>1</v>
      </c>
      <c r="AB38" s="12" t="s">
        <v>17</v>
      </c>
      <c r="AC38" s="1">
        <f>SUM(C40,H40,M40,R40)</f>
        <v>41</v>
      </c>
    </row>
    <row r="39" spans="1:29" ht="18" customHeight="1">
      <c r="A39" s="77"/>
      <c r="B39" s="111"/>
      <c r="C39" s="112"/>
      <c r="D39" s="112"/>
      <c r="E39" s="112"/>
      <c r="F39" s="113"/>
      <c r="G39" s="8" t="s">
        <v>47</v>
      </c>
      <c r="H39" s="1">
        <v>4</v>
      </c>
      <c r="I39" s="1" t="s">
        <v>46</v>
      </c>
      <c r="J39" s="1">
        <v>9</v>
      </c>
      <c r="K39" s="106"/>
      <c r="L39" s="14" t="s">
        <v>47</v>
      </c>
      <c r="M39" s="1">
        <v>8</v>
      </c>
      <c r="N39" s="1" t="s">
        <v>46</v>
      </c>
      <c r="O39" s="1">
        <v>1</v>
      </c>
      <c r="P39" s="106"/>
      <c r="Q39" s="14" t="s">
        <v>47</v>
      </c>
      <c r="R39" s="1">
        <v>8</v>
      </c>
      <c r="S39" s="1" t="s">
        <v>46</v>
      </c>
      <c r="T39" s="1">
        <v>1</v>
      </c>
      <c r="U39" s="106"/>
      <c r="V39" s="63"/>
      <c r="W39" s="16" t="s">
        <v>3</v>
      </c>
      <c r="X39" s="80">
        <f>AC40</f>
        <v>21</v>
      </c>
      <c r="Y39" s="115"/>
      <c r="Z39" s="116"/>
      <c r="AB39" s="12" t="s">
        <v>18</v>
      </c>
      <c r="AC39" s="1">
        <f>SUM(E40,J40,O40,T40)</f>
        <v>20</v>
      </c>
    </row>
    <row r="40" spans="1:29" ht="18" customHeight="1">
      <c r="A40" s="78"/>
      <c r="B40" s="114"/>
      <c r="C40" s="82"/>
      <c r="D40" s="82"/>
      <c r="E40" s="82"/>
      <c r="F40" s="83"/>
      <c r="G40" s="62" t="s">
        <v>48</v>
      </c>
      <c r="H40" s="10">
        <f>H38+H39</f>
        <v>7</v>
      </c>
      <c r="I40" s="10" t="s">
        <v>46</v>
      </c>
      <c r="J40" s="10">
        <f>J38+J39</f>
        <v>17</v>
      </c>
      <c r="K40" s="107"/>
      <c r="L40" s="15" t="s">
        <v>48</v>
      </c>
      <c r="M40" s="10">
        <f>M38+M39</f>
        <v>17</v>
      </c>
      <c r="N40" s="10" t="s">
        <v>46</v>
      </c>
      <c r="O40" s="10">
        <f>O38+O39</f>
        <v>2</v>
      </c>
      <c r="P40" s="107"/>
      <c r="Q40" s="15" t="s">
        <v>48</v>
      </c>
      <c r="R40" s="10">
        <f>R38+R39</f>
        <v>17</v>
      </c>
      <c r="S40" s="10" t="s">
        <v>46</v>
      </c>
      <c r="T40" s="10">
        <f>T38+T39</f>
        <v>1</v>
      </c>
      <c r="U40" s="107"/>
      <c r="V40" s="63"/>
      <c r="W40" s="17" t="s">
        <v>1</v>
      </c>
      <c r="X40" s="117">
        <v>2</v>
      </c>
      <c r="Y40" s="118"/>
      <c r="Z40" s="119"/>
      <c r="AB40" s="12" t="s">
        <v>4</v>
      </c>
      <c r="AC40" s="1">
        <f>AC38-AC39</f>
        <v>21</v>
      </c>
    </row>
    <row r="41" spans="1:29" ht="18" customHeight="1">
      <c r="A41" s="76" t="s">
        <v>58</v>
      </c>
      <c r="B41" s="13" t="s">
        <v>49</v>
      </c>
      <c r="C41" s="9">
        <f>J38</f>
        <v>8</v>
      </c>
      <c r="D41" s="9" t="s">
        <v>50</v>
      </c>
      <c r="E41" s="9">
        <f>H38</f>
        <v>3</v>
      </c>
      <c r="F41" s="105" t="str">
        <f>IF(C43=E43,"△",IF(C43&gt;E43,"○","×"))</f>
        <v>○</v>
      </c>
      <c r="G41" s="108"/>
      <c r="H41" s="109"/>
      <c r="I41" s="109"/>
      <c r="J41" s="109"/>
      <c r="K41" s="110"/>
      <c r="L41" s="61" t="s">
        <v>49</v>
      </c>
      <c r="M41" s="9">
        <v>9</v>
      </c>
      <c r="N41" s="9" t="s">
        <v>50</v>
      </c>
      <c r="O41" s="9">
        <v>3</v>
      </c>
      <c r="P41" s="105" t="str">
        <f>IF(M43=O43,"△",IF(M43&gt;O43,"○","×"))</f>
        <v>○</v>
      </c>
      <c r="Q41" s="13" t="s">
        <v>49</v>
      </c>
      <c r="R41" s="9">
        <v>9</v>
      </c>
      <c r="S41" s="9" t="s">
        <v>50</v>
      </c>
      <c r="T41" s="9">
        <v>0</v>
      </c>
      <c r="U41" s="105" t="str">
        <f>IF(R43=T43,"△",IF(R43&gt;T43,"○","×"))</f>
        <v>○</v>
      </c>
      <c r="V41" s="55"/>
      <c r="W41" s="57" t="s">
        <v>2</v>
      </c>
      <c r="X41" s="58">
        <f>COUNTIF($F41:$U41,"○")</f>
        <v>3</v>
      </c>
      <c r="Y41" s="59">
        <f>COUNTIF($F41:$U41,"△")</f>
        <v>0</v>
      </c>
      <c r="Z41" s="60">
        <f>COUNTIF($F41:$U41,"×")</f>
        <v>0</v>
      </c>
      <c r="AB41" s="12" t="s">
        <v>17</v>
      </c>
      <c r="AC41" s="1">
        <f>SUM(C43,H43,M43,R43)</f>
        <v>51</v>
      </c>
    </row>
    <row r="42" spans="1:29" ht="18" customHeight="1">
      <c r="A42" s="77"/>
      <c r="B42" s="14" t="s">
        <v>47</v>
      </c>
      <c r="C42" s="1">
        <f>J39</f>
        <v>9</v>
      </c>
      <c r="D42" s="1" t="s">
        <v>46</v>
      </c>
      <c r="E42" s="1">
        <f>H39</f>
        <v>4</v>
      </c>
      <c r="F42" s="106"/>
      <c r="G42" s="111"/>
      <c r="H42" s="112"/>
      <c r="I42" s="112"/>
      <c r="J42" s="112"/>
      <c r="K42" s="113"/>
      <c r="L42" s="8" t="s">
        <v>47</v>
      </c>
      <c r="M42" s="1">
        <v>8</v>
      </c>
      <c r="N42" s="1" t="s">
        <v>46</v>
      </c>
      <c r="O42" s="1">
        <v>2</v>
      </c>
      <c r="P42" s="106"/>
      <c r="Q42" s="14" t="s">
        <v>47</v>
      </c>
      <c r="R42" s="1">
        <v>8</v>
      </c>
      <c r="S42" s="1" t="s">
        <v>46</v>
      </c>
      <c r="T42" s="1">
        <v>0</v>
      </c>
      <c r="U42" s="106"/>
      <c r="V42" s="63"/>
      <c r="W42" s="16" t="s">
        <v>3</v>
      </c>
      <c r="X42" s="80">
        <f>AC43</f>
        <v>39</v>
      </c>
      <c r="Y42" s="115"/>
      <c r="Z42" s="116"/>
      <c r="AB42" s="12" t="s">
        <v>18</v>
      </c>
      <c r="AC42" s="1">
        <f>SUM(E43,J43,O43,T43)</f>
        <v>12</v>
      </c>
    </row>
    <row r="43" spans="1:29" ht="18" customHeight="1">
      <c r="A43" s="78"/>
      <c r="B43" s="15" t="s">
        <v>48</v>
      </c>
      <c r="C43" s="10">
        <f>C41+C42</f>
        <v>17</v>
      </c>
      <c r="D43" s="10" t="s">
        <v>46</v>
      </c>
      <c r="E43" s="10">
        <f>E41+E42</f>
        <v>7</v>
      </c>
      <c r="F43" s="107"/>
      <c r="G43" s="114"/>
      <c r="H43" s="82"/>
      <c r="I43" s="82"/>
      <c r="J43" s="82"/>
      <c r="K43" s="83"/>
      <c r="L43" s="62" t="s">
        <v>48</v>
      </c>
      <c r="M43" s="10">
        <f>M41+M42</f>
        <v>17</v>
      </c>
      <c r="N43" s="10" t="s">
        <v>46</v>
      </c>
      <c r="O43" s="10">
        <f>O41+O42</f>
        <v>5</v>
      </c>
      <c r="P43" s="107"/>
      <c r="Q43" s="15" t="s">
        <v>48</v>
      </c>
      <c r="R43" s="10">
        <f>R41+R42</f>
        <v>17</v>
      </c>
      <c r="S43" s="10" t="s">
        <v>46</v>
      </c>
      <c r="T43" s="10">
        <f>T41+T42</f>
        <v>0</v>
      </c>
      <c r="U43" s="107"/>
      <c r="V43" s="63"/>
      <c r="W43" s="17" t="s">
        <v>1</v>
      </c>
      <c r="X43" s="117">
        <v>1</v>
      </c>
      <c r="Y43" s="118"/>
      <c r="Z43" s="119"/>
      <c r="AB43" s="12" t="s">
        <v>4</v>
      </c>
      <c r="AC43" s="1">
        <f>AC41-AC42</f>
        <v>39</v>
      </c>
    </row>
    <row r="44" spans="1:29" ht="18" customHeight="1">
      <c r="A44" s="76" t="s">
        <v>59</v>
      </c>
      <c r="B44" s="13" t="s">
        <v>49</v>
      </c>
      <c r="C44" s="9">
        <f>O38</f>
        <v>1</v>
      </c>
      <c r="D44" s="9" t="s">
        <v>50</v>
      </c>
      <c r="E44" s="9">
        <f>M38</f>
        <v>9</v>
      </c>
      <c r="F44" s="105" t="str">
        <f>IF(C46=E46,"△",IF(C46&gt;E46,"○","×"))</f>
        <v>×</v>
      </c>
      <c r="G44" s="13" t="s">
        <v>49</v>
      </c>
      <c r="H44" s="9">
        <f>O41</f>
        <v>3</v>
      </c>
      <c r="I44" s="9" t="s">
        <v>50</v>
      </c>
      <c r="J44" s="9">
        <f>M41</f>
        <v>9</v>
      </c>
      <c r="K44" s="105" t="str">
        <f>IF(H46=J46,"△",IF(H46&gt;J46,"○","×"))</f>
        <v>×</v>
      </c>
      <c r="L44" s="108"/>
      <c r="M44" s="109"/>
      <c r="N44" s="109"/>
      <c r="O44" s="109"/>
      <c r="P44" s="110"/>
      <c r="Q44" s="13" t="s">
        <v>49</v>
      </c>
      <c r="R44" s="9">
        <v>9</v>
      </c>
      <c r="S44" s="9" t="s">
        <v>50</v>
      </c>
      <c r="T44" s="9">
        <v>2</v>
      </c>
      <c r="U44" s="105" t="str">
        <f>IF(R46=T46,"△",IF(R46&gt;T46,"○","×"))</f>
        <v>○</v>
      </c>
      <c r="V44" s="55"/>
      <c r="W44" s="57" t="s">
        <v>2</v>
      </c>
      <c r="X44" s="58">
        <f>COUNTIF($F44:$U44,"○")</f>
        <v>1</v>
      </c>
      <c r="Y44" s="59">
        <f>COUNTIF($F44:$U44,"△")</f>
        <v>0</v>
      </c>
      <c r="Z44" s="60">
        <f>COUNTIF($F44:$U44,"×")</f>
        <v>2</v>
      </c>
      <c r="AB44" s="12" t="s">
        <v>17</v>
      </c>
      <c r="AC44" s="1">
        <f>SUM(C46,H46,M46,R46)</f>
        <v>24</v>
      </c>
    </row>
    <row r="45" spans="1:29" ht="18" customHeight="1">
      <c r="A45" s="77"/>
      <c r="B45" s="14" t="s">
        <v>47</v>
      </c>
      <c r="C45" s="1">
        <f>O39</f>
        <v>1</v>
      </c>
      <c r="D45" s="1" t="s">
        <v>46</v>
      </c>
      <c r="E45" s="1">
        <f>M39</f>
        <v>8</v>
      </c>
      <c r="F45" s="106"/>
      <c r="G45" s="14" t="s">
        <v>47</v>
      </c>
      <c r="H45" s="1">
        <f>O42</f>
        <v>2</v>
      </c>
      <c r="I45" s="1" t="s">
        <v>46</v>
      </c>
      <c r="J45" s="1">
        <f>M42</f>
        <v>8</v>
      </c>
      <c r="K45" s="106"/>
      <c r="L45" s="111"/>
      <c r="M45" s="112"/>
      <c r="N45" s="112"/>
      <c r="O45" s="112"/>
      <c r="P45" s="113"/>
      <c r="Q45" s="14" t="s">
        <v>47</v>
      </c>
      <c r="R45" s="1">
        <v>8</v>
      </c>
      <c r="S45" s="1" t="s">
        <v>46</v>
      </c>
      <c r="T45" s="1">
        <v>0</v>
      </c>
      <c r="U45" s="106"/>
      <c r="V45" s="63"/>
      <c r="W45" s="16" t="s">
        <v>3</v>
      </c>
      <c r="X45" s="80">
        <f>AC46</f>
        <v>-12</v>
      </c>
      <c r="Y45" s="115"/>
      <c r="Z45" s="116"/>
      <c r="AB45" s="12" t="s">
        <v>18</v>
      </c>
      <c r="AC45" s="1">
        <f>SUM(E46,J46,O46,T46)</f>
        <v>36</v>
      </c>
    </row>
    <row r="46" spans="1:29" ht="18" customHeight="1">
      <c r="A46" s="78"/>
      <c r="B46" s="15" t="s">
        <v>48</v>
      </c>
      <c r="C46" s="10">
        <f>C44+C45</f>
        <v>2</v>
      </c>
      <c r="D46" s="10" t="s">
        <v>46</v>
      </c>
      <c r="E46" s="10">
        <f>E44+E45</f>
        <v>17</v>
      </c>
      <c r="F46" s="107"/>
      <c r="G46" s="15" t="s">
        <v>48</v>
      </c>
      <c r="H46" s="10">
        <f>H44+H45</f>
        <v>5</v>
      </c>
      <c r="I46" s="10" t="s">
        <v>46</v>
      </c>
      <c r="J46" s="10">
        <f>J44+J45</f>
        <v>17</v>
      </c>
      <c r="K46" s="107"/>
      <c r="L46" s="114"/>
      <c r="M46" s="82"/>
      <c r="N46" s="82"/>
      <c r="O46" s="82"/>
      <c r="P46" s="83"/>
      <c r="Q46" s="15" t="s">
        <v>48</v>
      </c>
      <c r="R46" s="10">
        <f>R44+R45</f>
        <v>17</v>
      </c>
      <c r="S46" s="10" t="s">
        <v>46</v>
      </c>
      <c r="T46" s="10">
        <f>T44+T45</f>
        <v>2</v>
      </c>
      <c r="U46" s="107"/>
      <c r="V46" s="63"/>
      <c r="W46" s="17" t="s">
        <v>1</v>
      </c>
      <c r="X46" s="117">
        <v>3</v>
      </c>
      <c r="Y46" s="118"/>
      <c r="Z46" s="119"/>
      <c r="AB46" s="12" t="s">
        <v>4</v>
      </c>
      <c r="AC46" s="1">
        <f>AC44-AC45</f>
        <v>-12</v>
      </c>
    </row>
    <row r="47" spans="1:29" ht="18" customHeight="1">
      <c r="A47" s="77" t="s">
        <v>37</v>
      </c>
      <c r="B47" s="14" t="s">
        <v>49</v>
      </c>
      <c r="C47" s="1">
        <f>T38</f>
        <v>0</v>
      </c>
      <c r="D47" s="1" t="s">
        <v>50</v>
      </c>
      <c r="E47" s="1">
        <f>R38</f>
        <v>9</v>
      </c>
      <c r="F47" s="129" t="str">
        <f>IF(C49=E49,"△",IF(C49&gt;E49,"○","×"))</f>
        <v>×</v>
      </c>
      <c r="G47" s="14" t="s">
        <v>49</v>
      </c>
      <c r="H47" s="1">
        <f>T41</f>
        <v>0</v>
      </c>
      <c r="I47" s="1" t="s">
        <v>50</v>
      </c>
      <c r="J47" s="1">
        <f>R41</f>
        <v>9</v>
      </c>
      <c r="K47" s="129" t="str">
        <f>IF(H49=J49,"△",IF(H49&gt;J49,"○","×"))</f>
        <v>×</v>
      </c>
      <c r="L47" s="14" t="s">
        <v>49</v>
      </c>
      <c r="M47" s="1">
        <f>T44</f>
        <v>2</v>
      </c>
      <c r="N47" s="1" t="s">
        <v>50</v>
      </c>
      <c r="O47" s="1">
        <f>R44</f>
        <v>9</v>
      </c>
      <c r="P47" s="129" t="str">
        <f>IF(M49=O49,"△",IF(M49&gt;O49,"○","×"))</f>
        <v>×</v>
      </c>
      <c r="Q47" s="111"/>
      <c r="R47" s="112"/>
      <c r="S47" s="112"/>
      <c r="T47" s="112"/>
      <c r="U47" s="113"/>
      <c r="V47" s="64"/>
      <c r="W47" s="57" t="s">
        <v>2</v>
      </c>
      <c r="X47" s="58">
        <f>COUNTIF($F47:$U47,"○")</f>
        <v>0</v>
      </c>
      <c r="Y47" s="59">
        <f>COUNTIF($F47:$U47,"△")</f>
        <v>0</v>
      </c>
      <c r="Z47" s="60">
        <f>COUNTIF($F47:$U47,"×")</f>
        <v>3</v>
      </c>
      <c r="AB47" s="12" t="s">
        <v>17</v>
      </c>
      <c r="AC47" s="1">
        <f>SUM(C49,H49,M49,R49)</f>
        <v>3</v>
      </c>
    </row>
    <row r="48" spans="1:29" ht="18" customHeight="1">
      <c r="A48" s="77"/>
      <c r="B48" s="14" t="s">
        <v>47</v>
      </c>
      <c r="C48" s="1">
        <f>T39</f>
        <v>1</v>
      </c>
      <c r="D48" s="1" t="s">
        <v>46</v>
      </c>
      <c r="E48" s="1">
        <f>R39</f>
        <v>8</v>
      </c>
      <c r="F48" s="106"/>
      <c r="G48" s="14" t="s">
        <v>47</v>
      </c>
      <c r="H48" s="1">
        <f>T42</f>
        <v>0</v>
      </c>
      <c r="I48" s="1" t="s">
        <v>46</v>
      </c>
      <c r="J48" s="1">
        <f>R42</f>
        <v>8</v>
      </c>
      <c r="K48" s="106"/>
      <c r="L48" s="14" t="s">
        <v>47</v>
      </c>
      <c r="M48" s="1">
        <f>T45</f>
        <v>0</v>
      </c>
      <c r="N48" s="1" t="s">
        <v>46</v>
      </c>
      <c r="O48" s="1">
        <f>R45</f>
        <v>8</v>
      </c>
      <c r="P48" s="106"/>
      <c r="Q48" s="111"/>
      <c r="R48" s="112"/>
      <c r="S48" s="112"/>
      <c r="T48" s="112"/>
      <c r="U48" s="113"/>
      <c r="V48" s="64"/>
      <c r="W48" s="16" t="s">
        <v>3</v>
      </c>
      <c r="X48" s="80">
        <f>AC49</f>
        <v>-48</v>
      </c>
      <c r="Y48" s="115"/>
      <c r="Z48" s="116"/>
      <c r="AB48" s="12" t="s">
        <v>18</v>
      </c>
      <c r="AC48" s="1">
        <f>SUM(E49,J49,O49,T49)</f>
        <v>51</v>
      </c>
    </row>
    <row r="49" spans="1:29" ht="18" customHeight="1">
      <c r="A49" s="78"/>
      <c r="B49" s="15" t="s">
        <v>48</v>
      </c>
      <c r="C49" s="10">
        <f>C47+C48</f>
        <v>1</v>
      </c>
      <c r="D49" s="10" t="s">
        <v>46</v>
      </c>
      <c r="E49" s="10">
        <f>E47+E48</f>
        <v>17</v>
      </c>
      <c r="F49" s="107"/>
      <c r="G49" s="15" t="s">
        <v>48</v>
      </c>
      <c r="H49" s="10">
        <f>H47+H48</f>
        <v>0</v>
      </c>
      <c r="I49" s="10" t="s">
        <v>46</v>
      </c>
      <c r="J49" s="10">
        <f>J47+J48</f>
        <v>17</v>
      </c>
      <c r="K49" s="107"/>
      <c r="L49" s="15" t="s">
        <v>48</v>
      </c>
      <c r="M49" s="10">
        <f>M47+M48</f>
        <v>2</v>
      </c>
      <c r="N49" s="10" t="s">
        <v>46</v>
      </c>
      <c r="O49" s="10">
        <f>O47+O48</f>
        <v>17</v>
      </c>
      <c r="P49" s="107"/>
      <c r="Q49" s="114"/>
      <c r="R49" s="82"/>
      <c r="S49" s="82"/>
      <c r="T49" s="82"/>
      <c r="U49" s="83"/>
      <c r="V49" s="64"/>
      <c r="W49" s="17" t="s">
        <v>1</v>
      </c>
      <c r="X49" s="117">
        <v>4</v>
      </c>
      <c r="Y49" s="118"/>
      <c r="Z49" s="119"/>
      <c r="AB49" s="12" t="s">
        <v>4</v>
      </c>
      <c r="AC49" s="1">
        <f>AC47-AC48</f>
        <v>-48</v>
      </c>
    </row>
  </sheetData>
  <mergeCells count="110">
    <mergeCell ref="Q47:U49"/>
    <mergeCell ref="X48:Z48"/>
    <mergeCell ref="X49:Z49"/>
    <mergeCell ref="A47:A49"/>
    <mergeCell ref="F47:F49"/>
    <mergeCell ref="K47:K49"/>
    <mergeCell ref="P47:P49"/>
    <mergeCell ref="X42:Z42"/>
    <mergeCell ref="X43:Z43"/>
    <mergeCell ref="A44:A46"/>
    <mergeCell ref="F44:F46"/>
    <mergeCell ref="K44:K46"/>
    <mergeCell ref="L44:P46"/>
    <mergeCell ref="U44:U46"/>
    <mergeCell ref="X45:Z45"/>
    <mergeCell ref="X46:Z46"/>
    <mergeCell ref="A41:A43"/>
    <mergeCell ref="Q37:U37"/>
    <mergeCell ref="W37:Z37"/>
    <mergeCell ref="B38:F40"/>
    <mergeCell ref="K38:K40"/>
    <mergeCell ref="U38:U40"/>
    <mergeCell ref="X39:Z39"/>
    <mergeCell ref="X40:Z40"/>
    <mergeCell ref="X35:Z35"/>
    <mergeCell ref="A33:A35"/>
    <mergeCell ref="K30:K32"/>
    <mergeCell ref="U30:U32"/>
    <mergeCell ref="X31:Z31"/>
    <mergeCell ref="X32:Z32"/>
    <mergeCell ref="Q33:U35"/>
    <mergeCell ref="F33:F35"/>
    <mergeCell ref="K33:K35"/>
    <mergeCell ref="P33:P35"/>
    <mergeCell ref="A30:A32"/>
    <mergeCell ref="L30:P32"/>
    <mergeCell ref="F30:F32"/>
    <mergeCell ref="X34:Z34"/>
    <mergeCell ref="X25:Z25"/>
    <mergeCell ref="X26:Z26"/>
    <mergeCell ref="A27:A29"/>
    <mergeCell ref="G27:K29"/>
    <mergeCell ref="F27:F29"/>
    <mergeCell ref="P27:P29"/>
    <mergeCell ref="U27:U29"/>
    <mergeCell ref="X28:Z28"/>
    <mergeCell ref="X29:Z29"/>
    <mergeCell ref="W23:Z23"/>
    <mergeCell ref="A24:A26"/>
    <mergeCell ref="B24:F26"/>
    <mergeCell ref="K24:K26"/>
    <mergeCell ref="P24:P26"/>
    <mergeCell ref="U24:U26"/>
    <mergeCell ref="B23:F23"/>
    <mergeCell ref="G23:K23"/>
    <mergeCell ref="L23:P23"/>
    <mergeCell ref="Q23:U23"/>
    <mergeCell ref="X20:Z20"/>
    <mergeCell ref="X21:Z21"/>
    <mergeCell ref="P16:P18"/>
    <mergeCell ref="W12:Z12"/>
    <mergeCell ref="B13:F15"/>
    <mergeCell ref="K13:K15"/>
    <mergeCell ref="P13:P15"/>
    <mergeCell ref="X14:Z14"/>
    <mergeCell ref="X15:Z15"/>
    <mergeCell ref="X9:Z9"/>
    <mergeCell ref="X10:Z10"/>
    <mergeCell ref="F8:F10"/>
    <mergeCell ref="K8:K10"/>
    <mergeCell ref="L8:P10"/>
    <mergeCell ref="P5:P7"/>
    <mergeCell ref="X6:Z6"/>
    <mergeCell ref="X7:Z7"/>
    <mergeCell ref="B1:F1"/>
    <mergeCell ref="G1:K1"/>
    <mergeCell ref="L1:P1"/>
    <mergeCell ref="W1:Z1"/>
    <mergeCell ref="B2:F4"/>
    <mergeCell ref="K2:K4"/>
    <mergeCell ref="P2:P4"/>
    <mergeCell ref="F19:F21"/>
    <mergeCell ref="X17:Z17"/>
    <mergeCell ref="X18:Z18"/>
    <mergeCell ref="B12:F12"/>
    <mergeCell ref="G12:K12"/>
    <mergeCell ref="L12:P12"/>
    <mergeCell ref="K19:K21"/>
    <mergeCell ref="L19:P21"/>
    <mergeCell ref="F16:F18"/>
    <mergeCell ref="G16:K18"/>
    <mergeCell ref="F5:F7"/>
    <mergeCell ref="X3:Z3"/>
    <mergeCell ref="X4:Z4"/>
    <mergeCell ref="A19:A21"/>
    <mergeCell ref="A2:A4"/>
    <mergeCell ref="A5:A7"/>
    <mergeCell ref="A13:A15"/>
    <mergeCell ref="A16:A18"/>
    <mergeCell ref="A8:A10"/>
    <mergeCell ref="G5:K7"/>
    <mergeCell ref="A38:A40"/>
    <mergeCell ref="P38:P40"/>
    <mergeCell ref="B37:F37"/>
    <mergeCell ref="G37:K37"/>
    <mergeCell ref="L37:P37"/>
    <mergeCell ref="F41:F43"/>
    <mergeCell ref="G41:K43"/>
    <mergeCell ref="P41:P43"/>
    <mergeCell ref="U41:U43"/>
  </mergeCells>
  <printOptions horizontalCentered="1" verticalCentered="1"/>
  <pageMargins left="0.7874015748031497" right="0.5905511811023623" top="0.7874015748031497" bottom="0.5905511811023623" header="0.5118110236220472" footer="0.3937007874015748"/>
  <pageSetup fitToHeight="1" fitToWidth="1" horizontalDpi="360" verticalDpi="360" orientation="portrait" paperSize="9" scale="85" r:id="rId2"/>
  <headerFooter alignWithMargins="0">
    <oddHeader>&amp;C&amp;14文部科学大臣杯　第３０回全日本アルティメット選手権大会　西日本予選会　大会結果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0"/>
  <sheetViews>
    <sheetView zoomScaleSheetLayoutView="100" workbookViewId="0" topLeftCell="A7">
      <selection activeCell="A1" sqref="A1"/>
    </sheetView>
  </sheetViews>
  <sheetFormatPr defaultColWidth="9.00390625" defaultRowHeight="18" customHeight="1"/>
  <cols>
    <col min="1" max="1" width="14.375" style="1" customWidth="1"/>
    <col min="2" max="17" width="3.50390625" style="1" customWidth="1"/>
    <col min="18" max="18" width="6.25390625" style="1" customWidth="1"/>
    <col min="19" max="19" width="3.375" style="1" customWidth="1"/>
    <col min="20" max="21" width="3.50390625" style="1" customWidth="1"/>
    <col min="22" max="22" width="4.625" style="1" customWidth="1"/>
    <col min="23" max="24" width="4.50390625" style="1" bestFit="1" customWidth="1"/>
    <col min="25" max="16384" width="8.375" style="1" customWidth="1"/>
  </cols>
  <sheetData>
    <row r="1" spans="1:21" ht="18" customHeight="1">
      <c r="A1" s="2" t="s">
        <v>61</v>
      </c>
      <c r="B1" s="128" t="s">
        <v>62</v>
      </c>
      <c r="C1" s="128"/>
      <c r="D1" s="128"/>
      <c r="E1" s="128"/>
      <c r="F1" s="128"/>
      <c r="G1" s="128" t="s">
        <v>40</v>
      </c>
      <c r="H1" s="128"/>
      <c r="I1" s="128"/>
      <c r="J1" s="128"/>
      <c r="K1" s="128"/>
      <c r="L1" s="124"/>
      <c r="M1" s="130"/>
      <c r="N1" s="130"/>
      <c r="O1" s="130"/>
      <c r="P1" s="130"/>
      <c r="Q1" s="3"/>
      <c r="R1" s="128" t="s">
        <v>0</v>
      </c>
      <c r="S1" s="128"/>
      <c r="T1" s="128"/>
      <c r="U1" s="128"/>
    </row>
    <row r="2" spans="1:24" ht="18" customHeight="1">
      <c r="A2" s="120" t="s">
        <v>62</v>
      </c>
      <c r="B2" s="126"/>
      <c r="C2" s="127"/>
      <c r="D2" s="127"/>
      <c r="E2" s="127"/>
      <c r="F2" s="127"/>
      <c r="G2" s="8" t="s">
        <v>13</v>
      </c>
      <c r="H2" s="1">
        <v>9</v>
      </c>
      <c r="I2" s="1" t="s">
        <v>16</v>
      </c>
      <c r="J2" s="1">
        <v>2</v>
      </c>
      <c r="K2" s="105" t="str">
        <f>IF(H4=J4,"△",IF(H4&gt;J4,"○","×"))</f>
        <v>○</v>
      </c>
      <c r="L2" s="14"/>
      <c r="P2" s="131"/>
      <c r="Q2" s="3"/>
      <c r="R2" s="21" t="s">
        <v>2</v>
      </c>
      <c r="S2" s="18">
        <f>COUNTIF($E2:$P2,"○")</f>
        <v>1</v>
      </c>
      <c r="T2" s="19">
        <f>COUNTIF($E2:$P2,"△")</f>
        <v>0</v>
      </c>
      <c r="U2" s="20">
        <f>COUNTIF($E2:$P2,"×")</f>
        <v>0</v>
      </c>
      <c r="W2" s="12" t="s">
        <v>17</v>
      </c>
      <c r="X2" s="1">
        <f>SUM(C4,H4,M4)</f>
        <v>17</v>
      </c>
    </row>
    <row r="3" spans="1:24" ht="18" customHeight="1">
      <c r="A3" s="120"/>
      <c r="B3" s="127"/>
      <c r="C3" s="127"/>
      <c r="D3" s="127"/>
      <c r="E3" s="127"/>
      <c r="F3" s="127"/>
      <c r="G3" s="8" t="s">
        <v>14</v>
      </c>
      <c r="H3" s="1">
        <v>8</v>
      </c>
      <c r="I3" s="1" t="s">
        <v>16</v>
      </c>
      <c r="J3" s="1">
        <v>0</v>
      </c>
      <c r="K3" s="106"/>
      <c r="L3" s="14"/>
      <c r="P3" s="132"/>
      <c r="Q3" s="3"/>
      <c r="R3" s="22" t="s">
        <v>3</v>
      </c>
      <c r="S3" s="80">
        <f>X4</f>
        <v>15</v>
      </c>
      <c r="T3" s="115"/>
      <c r="U3" s="116"/>
      <c r="W3" s="12" t="s">
        <v>18</v>
      </c>
      <c r="X3" s="1">
        <f>SUM(E4,J4,O4)</f>
        <v>2</v>
      </c>
    </row>
    <row r="4" spans="1:24" ht="18" customHeight="1">
      <c r="A4" s="121"/>
      <c r="B4" s="127"/>
      <c r="C4" s="127"/>
      <c r="D4" s="127"/>
      <c r="E4" s="127"/>
      <c r="F4" s="127"/>
      <c r="G4" s="8" t="s">
        <v>15</v>
      </c>
      <c r="H4" s="10">
        <f>H2+H3</f>
        <v>17</v>
      </c>
      <c r="I4" s="1" t="s">
        <v>16</v>
      </c>
      <c r="J4" s="10">
        <f>J2+J3</f>
        <v>2</v>
      </c>
      <c r="K4" s="107"/>
      <c r="L4" s="14"/>
      <c r="P4" s="132"/>
      <c r="Q4" s="3"/>
      <c r="R4" s="23" t="s">
        <v>1</v>
      </c>
      <c r="S4" s="117">
        <v>1</v>
      </c>
      <c r="T4" s="118"/>
      <c r="U4" s="119"/>
      <c r="W4" s="12" t="s">
        <v>4</v>
      </c>
      <c r="X4" s="1">
        <f>X2-X3</f>
        <v>15</v>
      </c>
    </row>
    <row r="5" spans="1:24" ht="18" customHeight="1">
      <c r="A5" s="122" t="s">
        <v>34</v>
      </c>
      <c r="B5" s="13" t="s">
        <v>13</v>
      </c>
      <c r="C5" s="9">
        <f>J2</f>
        <v>2</v>
      </c>
      <c r="D5" s="9" t="s">
        <v>16</v>
      </c>
      <c r="E5" s="9">
        <f>H2</f>
        <v>9</v>
      </c>
      <c r="F5" s="105" t="str">
        <f>IF(C7=E7,"△",IF(C7&gt;E7,"○","×"))</f>
        <v>×</v>
      </c>
      <c r="G5" s="126"/>
      <c r="H5" s="127"/>
      <c r="I5" s="127"/>
      <c r="J5" s="127"/>
      <c r="K5" s="127"/>
      <c r="L5" s="14"/>
      <c r="P5" s="131"/>
      <c r="Q5" s="3"/>
      <c r="R5" s="21" t="s">
        <v>2</v>
      </c>
      <c r="S5" s="18">
        <f>COUNTIF($E5:$P5,"○")</f>
        <v>0</v>
      </c>
      <c r="T5" s="19">
        <f>COUNTIF($E5:$P5,"△")</f>
        <v>0</v>
      </c>
      <c r="U5" s="20">
        <f>COUNTIF($E5:$P5,"×")</f>
        <v>1</v>
      </c>
      <c r="W5" s="12" t="s">
        <v>17</v>
      </c>
      <c r="X5" s="1">
        <f>SUM(C7,H7,M7)</f>
        <v>2</v>
      </c>
    </row>
    <row r="6" spans="1:24" ht="18" customHeight="1">
      <c r="A6" s="120"/>
      <c r="B6" s="14" t="s">
        <v>14</v>
      </c>
      <c r="C6" s="1">
        <f>J3</f>
        <v>0</v>
      </c>
      <c r="D6" s="1" t="s">
        <v>16</v>
      </c>
      <c r="E6" s="1">
        <f>H3</f>
        <v>8</v>
      </c>
      <c r="F6" s="106"/>
      <c r="G6" s="127"/>
      <c r="H6" s="127"/>
      <c r="I6" s="127"/>
      <c r="J6" s="127"/>
      <c r="K6" s="127"/>
      <c r="L6" s="14"/>
      <c r="P6" s="132"/>
      <c r="Q6" s="3"/>
      <c r="R6" s="22" t="s">
        <v>3</v>
      </c>
      <c r="S6" s="80">
        <f>X7</f>
        <v>-15</v>
      </c>
      <c r="T6" s="115"/>
      <c r="U6" s="116"/>
      <c r="W6" s="12" t="s">
        <v>18</v>
      </c>
      <c r="X6" s="1">
        <f>SUM(E7,J7,O7)</f>
        <v>17</v>
      </c>
    </row>
    <row r="7" spans="1:24" ht="18" customHeight="1">
      <c r="A7" s="121"/>
      <c r="B7" s="15" t="s">
        <v>15</v>
      </c>
      <c r="C7" s="10">
        <f>C5+C6</f>
        <v>2</v>
      </c>
      <c r="D7" s="10" t="s">
        <v>16</v>
      </c>
      <c r="E7" s="10">
        <f>E5+E6</f>
        <v>17</v>
      </c>
      <c r="F7" s="107"/>
      <c r="G7" s="127"/>
      <c r="H7" s="127"/>
      <c r="I7" s="127"/>
      <c r="J7" s="127"/>
      <c r="K7" s="127"/>
      <c r="L7" s="14"/>
      <c r="P7" s="132"/>
      <c r="Q7" s="3"/>
      <c r="R7" s="23" t="s">
        <v>1</v>
      </c>
      <c r="S7" s="117">
        <v>2</v>
      </c>
      <c r="T7" s="118"/>
      <c r="U7" s="119"/>
      <c r="W7" s="12" t="s">
        <v>4</v>
      </c>
      <c r="X7" s="1">
        <f>X5-X6</f>
        <v>-15</v>
      </c>
    </row>
    <row r="9" spans="1:21" ht="18" customHeight="1">
      <c r="A9" s="2" t="s">
        <v>64</v>
      </c>
      <c r="B9" s="128" t="s">
        <v>28</v>
      </c>
      <c r="C9" s="128"/>
      <c r="D9" s="128"/>
      <c r="E9" s="128"/>
      <c r="F9" s="128"/>
      <c r="G9" s="128" t="s">
        <v>63</v>
      </c>
      <c r="H9" s="128"/>
      <c r="I9" s="128"/>
      <c r="J9" s="128"/>
      <c r="K9" s="128"/>
      <c r="L9" s="79" t="s">
        <v>41</v>
      </c>
      <c r="M9" s="79"/>
      <c r="N9" s="79"/>
      <c r="O9" s="79"/>
      <c r="P9" s="79"/>
      <c r="Q9" s="3"/>
      <c r="R9" s="128" t="s">
        <v>0</v>
      </c>
      <c r="S9" s="128"/>
      <c r="T9" s="128"/>
      <c r="U9" s="128"/>
    </row>
    <row r="10" spans="1:24" ht="18" customHeight="1">
      <c r="A10" s="120" t="s">
        <v>28</v>
      </c>
      <c r="B10" s="126"/>
      <c r="C10" s="127"/>
      <c r="D10" s="127"/>
      <c r="E10" s="127"/>
      <c r="F10" s="127"/>
      <c r="G10" s="8" t="s">
        <v>13</v>
      </c>
      <c r="H10" s="1">
        <v>9</v>
      </c>
      <c r="I10" s="1" t="s">
        <v>16</v>
      </c>
      <c r="J10" s="1">
        <v>1</v>
      </c>
      <c r="K10" s="105" t="str">
        <f>IF(H12=J12,"△",IF(H12&gt;J12,"○","×"))</f>
        <v>○</v>
      </c>
      <c r="L10" s="13" t="s">
        <v>13</v>
      </c>
      <c r="M10" s="9">
        <v>9</v>
      </c>
      <c r="N10" s="9" t="s">
        <v>16</v>
      </c>
      <c r="O10" s="9">
        <v>1</v>
      </c>
      <c r="P10" s="105" t="str">
        <f>IF(M12=O12,"△",IF(M12&gt;O12,"○","×"))</f>
        <v>○</v>
      </c>
      <c r="Q10" s="3"/>
      <c r="R10" s="21" t="s">
        <v>2</v>
      </c>
      <c r="S10" s="18">
        <f>COUNTIF($E10:$P10,"○")</f>
        <v>2</v>
      </c>
      <c r="T10" s="19">
        <f>COUNTIF($E10:$P10,"△")</f>
        <v>0</v>
      </c>
      <c r="U10" s="20">
        <f>COUNTIF($E10:$P10,"×")</f>
        <v>0</v>
      </c>
      <c r="W10" s="12" t="s">
        <v>17</v>
      </c>
      <c r="X10" s="1">
        <f>SUM(C12,H12,M12)</f>
        <v>34</v>
      </c>
    </row>
    <row r="11" spans="1:24" ht="18" customHeight="1">
      <c r="A11" s="120"/>
      <c r="B11" s="127"/>
      <c r="C11" s="127"/>
      <c r="D11" s="127"/>
      <c r="E11" s="127"/>
      <c r="F11" s="127"/>
      <c r="G11" s="8" t="s">
        <v>14</v>
      </c>
      <c r="H11" s="1">
        <v>8</v>
      </c>
      <c r="I11" s="1" t="s">
        <v>16</v>
      </c>
      <c r="J11" s="1">
        <v>1</v>
      </c>
      <c r="K11" s="106"/>
      <c r="L11" s="14" t="s">
        <v>14</v>
      </c>
      <c r="M11" s="1">
        <v>8</v>
      </c>
      <c r="N11" s="1" t="s">
        <v>16</v>
      </c>
      <c r="O11" s="1">
        <v>3</v>
      </c>
      <c r="P11" s="106"/>
      <c r="Q11" s="3"/>
      <c r="R11" s="22" t="s">
        <v>3</v>
      </c>
      <c r="S11" s="80">
        <f>X12</f>
        <v>28</v>
      </c>
      <c r="T11" s="115"/>
      <c r="U11" s="116"/>
      <c r="W11" s="12" t="s">
        <v>18</v>
      </c>
      <c r="X11" s="1">
        <f>SUM(E12,J12,O12)</f>
        <v>6</v>
      </c>
    </row>
    <row r="12" spans="1:24" ht="18" customHeight="1">
      <c r="A12" s="121"/>
      <c r="B12" s="127"/>
      <c r="C12" s="127"/>
      <c r="D12" s="127"/>
      <c r="E12" s="127"/>
      <c r="F12" s="127"/>
      <c r="G12" s="8" t="s">
        <v>15</v>
      </c>
      <c r="H12" s="10">
        <f>H10+H11</f>
        <v>17</v>
      </c>
      <c r="I12" s="1" t="s">
        <v>16</v>
      </c>
      <c r="J12" s="10">
        <f>J10+J11</f>
        <v>2</v>
      </c>
      <c r="K12" s="107"/>
      <c r="L12" s="15" t="s">
        <v>15</v>
      </c>
      <c r="M12" s="10">
        <f>M10+M11</f>
        <v>17</v>
      </c>
      <c r="N12" s="10" t="s">
        <v>16</v>
      </c>
      <c r="O12" s="10">
        <f>O10+O11</f>
        <v>4</v>
      </c>
      <c r="P12" s="107"/>
      <c r="Q12" s="3"/>
      <c r="R12" s="23" t="s">
        <v>1</v>
      </c>
      <c r="S12" s="117">
        <v>1</v>
      </c>
      <c r="T12" s="118"/>
      <c r="U12" s="119"/>
      <c r="W12" s="12" t="s">
        <v>4</v>
      </c>
      <c r="X12" s="1">
        <f>X10-X11</f>
        <v>28</v>
      </c>
    </row>
    <row r="13" spans="1:24" ht="18" customHeight="1">
      <c r="A13" s="122" t="s">
        <v>63</v>
      </c>
      <c r="B13" s="13" t="s">
        <v>13</v>
      </c>
      <c r="C13" s="9">
        <f>J10</f>
        <v>1</v>
      </c>
      <c r="D13" s="9" t="s">
        <v>16</v>
      </c>
      <c r="E13" s="9">
        <f>H10</f>
        <v>9</v>
      </c>
      <c r="F13" s="105" t="str">
        <f>IF(C15=E15,"△",IF(C15&gt;E15,"○","×"))</f>
        <v>×</v>
      </c>
      <c r="G13" s="126"/>
      <c r="H13" s="127"/>
      <c r="I13" s="127"/>
      <c r="J13" s="127"/>
      <c r="K13" s="127"/>
      <c r="L13" s="8" t="s">
        <v>13</v>
      </c>
      <c r="M13" s="1">
        <v>2</v>
      </c>
      <c r="N13" s="1" t="s">
        <v>16</v>
      </c>
      <c r="O13" s="1">
        <v>7</v>
      </c>
      <c r="P13" s="129" t="str">
        <f>IF(M15=O15,"△",IF(M15&gt;O15,"○","×"))</f>
        <v>×</v>
      </c>
      <c r="Q13" s="3"/>
      <c r="R13" s="21" t="s">
        <v>2</v>
      </c>
      <c r="S13" s="18">
        <f>COUNTIF($E13:$P13,"○")</f>
        <v>0</v>
      </c>
      <c r="T13" s="19">
        <f>COUNTIF($E13:$P13,"△")</f>
        <v>0</v>
      </c>
      <c r="U13" s="20">
        <f>COUNTIF($E13:$P13,"×")</f>
        <v>2</v>
      </c>
      <c r="W13" s="12" t="s">
        <v>17</v>
      </c>
      <c r="X13" s="1">
        <f>SUM(C15,H15,M15)</f>
        <v>8</v>
      </c>
    </row>
    <row r="14" spans="1:24" ht="18" customHeight="1">
      <c r="A14" s="120"/>
      <c r="B14" s="14" t="s">
        <v>14</v>
      </c>
      <c r="C14" s="1">
        <f>J11</f>
        <v>1</v>
      </c>
      <c r="D14" s="1" t="s">
        <v>16</v>
      </c>
      <c r="E14" s="1">
        <f>H11</f>
        <v>8</v>
      </c>
      <c r="F14" s="106"/>
      <c r="G14" s="127"/>
      <c r="H14" s="127"/>
      <c r="I14" s="127"/>
      <c r="J14" s="127"/>
      <c r="K14" s="127"/>
      <c r="L14" s="8" t="s">
        <v>14</v>
      </c>
      <c r="M14" s="1">
        <v>4</v>
      </c>
      <c r="N14" s="1" t="s">
        <v>16</v>
      </c>
      <c r="O14" s="1">
        <v>10</v>
      </c>
      <c r="P14" s="106"/>
      <c r="Q14" s="3"/>
      <c r="R14" s="22" t="s">
        <v>3</v>
      </c>
      <c r="S14" s="80">
        <f>X15</f>
        <v>-26</v>
      </c>
      <c r="T14" s="115"/>
      <c r="U14" s="116"/>
      <c r="W14" s="12" t="s">
        <v>18</v>
      </c>
      <c r="X14" s="1">
        <f>SUM(E15,J15,O15)</f>
        <v>34</v>
      </c>
    </row>
    <row r="15" spans="1:24" ht="18" customHeight="1">
      <c r="A15" s="121"/>
      <c r="B15" s="15" t="s">
        <v>15</v>
      </c>
      <c r="C15" s="10">
        <f>C13+C14</f>
        <v>2</v>
      </c>
      <c r="D15" s="10" t="s">
        <v>16</v>
      </c>
      <c r="E15" s="10">
        <f>E13+E14</f>
        <v>17</v>
      </c>
      <c r="F15" s="107"/>
      <c r="G15" s="127"/>
      <c r="H15" s="127"/>
      <c r="I15" s="127"/>
      <c r="J15" s="127"/>
      <c r="K15" s="127"/>
      <c r="L15" s="8" t="s">
        <v>15</v>
      </c>
      <c r="M15" s="10">
        <f>M13+M14</f>
        <v>6</v>
      </c>
      <c r="N15" s="1" t="s">
        <v>16</v>
      </c>
      <c r="O15" s="10">
        <f>O13+O14</f>
        <v>17</v>
      </c>
      <c r="P15" s="107"/>
      <c r="Q15" s="3"/>
      <c r="R15" s="23" t="s">
        <v>1</v>
      </c>
      <c r="S15" s="117">
        <v>3</v>
      </c>
      <c r="T15" s="118"/>
      <c r="U15" s="119"/>
      <c r="W15" s="12" t="s">
        <v>4</v>
      </c>
      <c r="X15" s="1">
        <f>X13-X14</f>
        <v>-26</v>
      </c>
    </row>
    <row r="16" spans="1:24" ht="18" customHeight="1">
      <c r="A16" s="123" t="s">
        <v>30</v>
      </c>
      <c r="B16" s="13" t="s">
        <v>13</v>
      </c>
      <c r="C16" s="9">
        <f>O10</f>
        <v>1</v>
      </c>
      <c r="D16" s="9" t="s">
        <v>16</v>
      </c>
      <c r="E16" s="9">
        <f>M10</f>
        <v>9</v>
      </c>
      <c r="F16" s="105" t="str">
        <f>IF(C18=E18,"△",IF(C18&gt;E18,"○","×"))</f>
        <v>×</v>
      </c>
      <c r="G16" s="13" t="s">
        <v>13</v>
      </c>
      <c r="H16" s="9">
        <f>O13</f>
        <v>7</v>
      </c>
      <c r="I16" s="9" t="s">
        <v>16</v>
      </c>
      <c r="J16" s="9">
        <f>M13</f>
        <v>2</v>
      </c>
      <c r="K16" s="105" t="str">
        <f>IF(H18=J18,"△",IF(H18&gt;J18,"○","×"))</f>
        <v>○</v>
      </c>
      <c r="L16" s="126"/>
      <c r="M16" s="127"/>
      <c r="N16" s="127"/>
      <c r="O16" s="127"/>
      <c r="P16" s="127"/>
      <c r="Q16" s="3"/>
      <c r="R16" s="21" t="s">
        <v>2</v>
      </c>
      <c r="S16" s="18">
        <f>COUNTIF($E16:$P16,"○")</f>
        <v>1</v>
      </c>
      <c r="T16" s="19">
        <f>COUNTIF($E16:$P16,"△")</f>
        <v>0</v>
      </c>
      <c r="U16" s="20">
        <f>COUNTIF($E16:$P16,"×")</f>
        <v>1</v>
      </c>
      <c r="W16" s="12" t="s">
        <v>17</v>
      </c>
      <c r="X16" s="1">
        <f>SUM(C18,H18,M18)</f>
        <v>21</v>
      </c>
    </row>
    <row r="17" spans="1:24" ht="18" customHeight="1">
      <c r="A17" s="124"/>
      <c r="B17" s="14" t="s">
        <v>14</v>
      </c>
      <c r="C17" s="1">
        <f>O11</f>
        <v>3</v>
      </c>
      <c r="D17" s="1" t="s">
        <v>16</v>
      </c>
      <c r="E17" s="1">
        <f>M11</f>
        <v>8</v>
      </c>
      <c r="F17" s="106"/>
      <c r="G17" s="14" t="s">
        <v>14</v>
      </c>
      <c r="H17" s="1">
        <f>O14</f>
        <v>10</v>
      </c>
      <c r="I17" s="1" t="s">
        <v>16</v>
      </c>
      <c r="J17" s="1">
        <f>M14</f>
        <v>4</v>
      </c>
      <c r="K17" s="106"/>
      <c r="L17" s="127"/>
      <c r="M17" s="127"/>
      <c r="N17" s="127"/>
      <c r="O17" s="127"/>
      <c r="P17" s="127"/>
      <c r="Q17" s="3"/>
      <c r="R17" s="22" t="s">
        <v>3</v>
      </c>
      <c r="S17" s="80">
        <f>X18</f>
        <v>-2</v>
      </c>
      <c r="T17" s="115"/>
      <c r="U17" s="116"/>
      <c r="W17" s="12" t="s">
        <v>18</v>
      </c>
      <c r="X17" s="1">
        <f>SUM(E18,J18,O18)</f>
        <v>23</v>
      </c>
    </row>
    <row r="18" spans="1:24" ht="18" customHeight="1">
      <c r="A18" s="125"/>
      <c r="B18" s="15" t="s">
        <v>15</v>
      </c>
      <c r="C18" s="10">
        <f>C16+C17</f>
        <v>4</v>
      </c>
      <c r="D18" s="10" t="s">
        <v>16</v>
      </c>
      <c r="E18" s="10">
        <f>E16+E17</f>
        <v>17</v>
      </c>
      <c r="F18" s="107"/>
      <c r="G18" s="15" t="s">
        <v>15</v>
      </c>
      <c r="H18" s="10">
        <f>H16+H17</f>
        <v>17</v>
      </c>
      <c r="I18" s="10" t="s">
        <v>16</v>
      </c>
      <c r="J18" s="10">
        <f>J16+J17</f>
        <v>6</v>
      </c>
      <c r="K18" s="107"/>
      <c r="L18" s="127"/>
      <c r="M18" s="127"/>
      <c r="N18" s="127"/>
      <c r="O18" s="127"/>
      <c r="P18" s="127"/>
      <c r="Q18" s="3"/>
      <c r="R18" s="23" t="s">
        <v>1</v>
      </c>
      <c r="S18" s="117">
        <v>2</v>
      </c>
      <c r="T18" s="118"/>
      <c r="U18" s="119"/>
      <c r="W18" s="12" t="s">
        <v>4</v>
      </c>
      <c r="X18" s="1">
        <f>X16-X17</f>
        <v>-2</v>
      </c>
    </row>
    <row r="20" spans="1:21" ht="18" customHeight="1">
      <c r="A20" s="2" t="s">
        <v>65</v>
      </c>
      <c r="B20" s="128" t="s">
        <v>33</v>
      </c>
      <c r="C20" s="128"/>
      <c r="D20" s="128"/>
      <c r="E20" s="128"/>
      <c r="F20" s="128"/>
      <c r="G20" s="128" t="s">
        <v>44</v>
      </c>
      <c r="H20" s="128"/>
      <c r="I20" s="128"/>
      <c r="J20" s="128"/>
      <c r="K20" s="128"/>
      <c r="L20" s="79" t="s">
        <v>37</v>
      </c>
      <c r="M20" s="79"/>
      <c r="N20" s="79"/>
      <c r="O20" s="79"/>
      <c r="P20" s="79"/>
      <c r="Q20" s="3"/>
      <c r="R20" s="128" t="s">
        <v>0</v>
      </c>
      <c r="S20" s="128"/>
      <c r="T20" s="128"/>
      <c r="U20" s="128"/>
    </row>
    <row r="21" spans="1:24" ht="18" customHeight="1">
      <c r="A21" s="120" t="s">
        <v>33</v>
      </c>
      <c r="B21" s="126"/>
      <c r="C21" s="127"/>
      <c r="D21" s="127"/>
      <c r="E21" s="127"/>
      <c r="F21" s="127"/>
      <c r="G21" s="8" t="s">
        <v>13</v>
      </c>
      <c r="H21" s="1">
        <v>9</v>
      </c>
      <c r="I21" s="1" t="s">
        <v>16</v>
      </c>
      <c r="J21" s="1">
        <v>2</v>
      </c>
      <c r="K21" s="105" t="str">
        <f>IF(H23=J23,"△",IF(H23&gt;J23,"○","×"))</f>
        <v>○</v>
      </c>
      <c r="L21" s="13" t="s">
        <v>13</v>
      </c>
      <c r="M21" s="9">
        <v>9</v>
      </c>
      <c r="N21" s="9" t="s">
        <v>16</v>
      </c>
      <c r="O21" s="9">
        <v>0</v>
      </c>
      <c r="P21" s="105" t="str">
        <f>IF(M23=O23,"△",IF(M23&gt;O23,"○","×"))</f>
        <v>○</v>
      </c>
      <c r="Q21" s="3"/>
      <c r="R21" s="21" t="s">
        <v>2</v>
      </c>
      <c r="S21" s="18">
        <f>COUNTIF($E21:$P21,"○")</f>
        <v>2</v>
      </c>
      <c r="T21" s="19">
        <f>COUNTIF($E21:$P21,"△")</f>
        <v>0</v>
      </c>
      <c r="U21" s="20">
        <f>COUNTIF($E21:$P21,"×")</f>
        <v>0</v>
      </c>
      <c r="W21" s="12" t="s">
        <v>17</v>
      </c>
      <c r="X21" s="1">
        <f>SUM(C23,H23,M23)</f>
        <v>32</v>
      </c>
    </row>
    <row r="22" spans="1:24" ht="18" customHeight="1">
      <c r="A22" s="120"/>
      <c r="B22" s="127"/>
      <c r="C22" s="127"/>
      <c r="D22" s="127"/>
      <c r="E22" s="127"/>
      <c r="F22" s="127"/>
      <c r="G22" s="8" t="s">
        <v>14</v>
      </c>
      <c r="H22" s="1">
        <v>6</v>
      </c>
      <c r="I22" s="1" t="s">
        <v>16</v>
      </c>
      <c r="J22" s="1">
        <v>3</v>
      </c>
      <c r="K22" s="106"/>
      <c r="L22" s="14" t="s">
        <v>14</v>
      </c>
      <c r="M22" s="1">
        <v>8</v>
      </c>
      <c r="N22" s="1" t="s">
        <v>16</v>
      </c>
      <c r="O22" s="1">
        <v>0</v>
      </c>
      <c r="P22" s="106"/>
      <c r="Q22" s="3"/>
      <c r="R22" s="22" t="s">
        <v>3</v>
      </c>
      <c r="S22" s="80">
        <f>X23</f>
        <v>27</v>
      </c>
      <c r="T22" s="115"/>
      <c r="U22" s="116"/>
      <c r="W22" s="12" t="s">
        <v>18</v>
      </c>
      <c r="X22" s="1">
        <f>SUM(E23,J23,O23)</f>
        <v>5</v>
      </c>
    </row>
    <row r="23" spans="1:24" ht="18" customHeight="1">
      <c r="A23" s="121"/>
      <c r="B23" s="127"/>
      <c r="C23" s="127"/>
      <c r="D23" s="127"/>
      <c r="E23" s="127"/>
      <c r="F23" s="127"/>
      <c r="G23" s="8" t="s">
        <v>15</v>
      </c>
      <c r="H23" s="10">
        <f>H21+H22</f>
        <v>15</v>
      </c>
      <c r="I23" s="1" t="s">
        <v>16</v>
      </c>
      <c r="J23" s="10">
        <f>J21+J22</f>
        <v>5</v>
      </c>
      <c r="K23" s="107"/>
      <c r="L23" s="15" t="s">
        <v>15</v>
      </c>
      <c r="M23" s="10">
        <f>M21+M22</f>
        <v>17</v>
      </c>
      <c r="N23" s="10" t="s">
        <v>16</v>
      </c>
      <c r="O23" s="10">
        <f>O21+O22</f>
        <v>0</v>
      </c>
      <c r="P23" s="107"/>
      <c r="Q23" s="3"/>
      <c r="R23" s="23" t="s">
        <v>1</v>
      </c>
      <c r="S23" s="117">
        <v>1</v>
      </c>
      <c r="T23" s="118"/>
      <c r="U23" s="119"/>
      <c r="W23" s="12" t="s">
        <v>4</v>
      </c>
      <c r="X23" s="1">
        <f>X21-X22</f>
        <v>27</v>
      </c>
    </row>
    <row r="24" spans="1:24" ht="18" customHeight="1">
      <c r="A24" s="122" t="s">
        <v>44</v>
      </c>
      <c r="B24" s="13" t="s">
        <v>13</v>
      </c>
      <c r="C24" s="9">
        <f>J21</f>
        <v>2</v>
      </c>
      <c r="D24" s="9" t="s">
        <v>16</v>
      </c>
      <c r="E24" s="9">
        <f>H21</f>
        <v>9</v>
      </c>
      <c r="F24" s="105" t="str">
        <f>IF(C26=E26,"△",IF(C26&gt;E26,"○","×"))</f>
        <v>×</v>
      </c>
      <c r="G24" s="126"/>
      <c r="H24" s="127"/>
      <c r="I24" s="127"/>
      <c r="J24" s="127"/>
      <c r="K24" s="127"/>
      <c r="L24" s="8" t="s">
        <v>13</v>
      </c>
      <c r="M24" s="1">
        <v>5</v>
      </c>
      <c r="N24" s="1" t="s">
        <v>16</v>
      </c>
      <c r="O24" s="1">
        <v>5</v>
      </c>
      <c r="P24" s="129" t="str">
        <f>IF(M26=O26,"△",IF(M26&gt;O26,"○","×"))</f>
        <v>○</v>
      </c>
      <c r="Q24" s="3"/>
      <c r="R24" s="21" t="s">
        <v>2</v>
      </c>
      <c r="S24" s="18">
        <f>COUNTIF($E24:$P24,"○")</f>
        <v>1</v>
      </c>
      <c r="T24" s="19">
        <f>COUNTIF($E24:$P24,"△")</f>
        <v>0</v>
      </c>
      <c r="U24" s="20">
        <f>COUNTIF($E24:$P24,"×")</f>
        <v>1</v>
      </c>
      <c r="W24" s="12" t="s">
        <v>17</v>
      </c>
      <c r="X24" s="1">
        <f>SUM(C26,H26,M26)</f>
        <v>13</v>
      </c>
    </row>
    <row r="25" spans="1:24" ht="18" customHeight="1">
      <c r="A25" s="120"/>
      <c r="B25" s="14" t="s">
        <v>14</v>
      </c>
      <c r="C25" s="1">
        <f>J22</f>
        <v>3</v>
      </c>
      <c r="D25" s="1" t="s">
        <v>16</v>
      </c>
      <c r="E25" s="1">
        <f>H22</f>
        <v>6</v>
      </c>
      <c r="F25" s="106"/>
      <c r="G25" s="127"/>
      <c r="H25" s="127"/>
      <c r="I25" s="127"/>
      <c r="J25" s="127"/>
      <c r="K25" s="127"/>
      <c r="L25" s="8" t="s">
        <v>14</v>
      </c>
      <c r="M25" s="1">
        <v>3</v>
      </c>
      <c r="N25" s="1" t="s">
        <v>16</v>
      </c>
      <c r="O25" s="1">
        <v>1</v>
      </c>
      <c r="P25" s="106"/>
      <c r="Q25" s="3"/>
      <c r="R25" s="22" t="s">
        <v>3</v>
      </c>
      <c r="S25" s="80">
        <f>X26</f>
        <v>-8</v>
      </c>
      <c r="T25" s="115"/>
      <c r="U25" s="116"/>
      <c r="W25" s="12" t="s">
        <v>18</v>
      </c>
      <c r="X25" s="1">
        <f>SUM(E26,J26,O26)</f>
        <v>21</v>
      </c>
    </row>
    <row r="26" spans="1:24" ht="18" customHeight="1">
      <c r="A26" s="121"/>
      <c r="B26" s="15" t="s">
        <v>15</v>
      </c>
      <c r="C26" s="10">
        <f>C24+C25</f>
        <v>5</v>
      </c>
      <c r="D26" s="10" t="s">
        <v>16</v>
      </c>
      <c r="E26" s="10">
        <f>E24+E25</f>
        <v>15</v>
      </c>
      <c r="F26" s="107"/>
      <c r="G26" s="127"/>
      <c r="H26" s="127"/>
      <c r="I26" s="127"/>
      <c r="J26" s="127"/>
      <c r="K26" s="127"/>
      <c r="L26" s="8" t="s">
        <v>15</v>
      </c>
      <c r="M26" s="10">
        <f>M24+M25</f>
        <v>8</v>
      </c>
      <c r="N26" s="1" t="s">
        <v>16</v>
      </c>
      <c r="O26" s="10">
        <f>O24+O25</f>
        <v>6</v>
      </c>
      <c r="P26" s="107"/>
      <c r="Q26" s="3"/>
      <c r="R26" s="23" t="s">
        <v>1</v>
      </c>
      <c r="S26" s="117">
        <v>2</v>
      </c>
      <c r="T26" s="118"/>
      <c r="U26" s="119"/>
      <c r="W26" s="12" t="s">
        <v>4</v>
      </c>
      <c r="X26" s="1">
        <f>X24-X25</f>
        <v>-8</v>
      </c>
    </row>
    <row r="27" spans="1:24" ht="18" customHeight="1">
      <c r="A27" s="123" t="s">
        <v>37</v>
      </c>
      <c r="B27" s="13" t="s">
        <v>13</v>
      </c>
      <c r="C27" s="9">
        <f>O21</f>
        <v>0</v>
      </c>
      <c r="D27" s="9" t="s">
        <v>16</v>
      </c>
      <c r="E27" s="9">
        <f>M21</f>
        <v>9</v>
      </c>
      <c r="F27" s="105" t="str">
        <f>IF(C29=E29,"△",IF(C29&gt;E29,"○","×"))</f>
        <v>×</v>
      </c>
      <c r="G27" s="13" t="s">
        <v>13</v>
      </c>
      <c r="H27" s="9">
        <f>O24</f>
        <v>5</v>
      </c>
      <c r="I27" s="9" t="s">
        <v>16</v>
      </c>
      <c r="J27" s="9">
        <f>M24</f>
        <v>5</v>
      </c>
      <c r="K27" s="105" t="str">
        <f>IF(H29=J29,"△",IF(H29&gt;J29,"○","×"))</f>
        <v>×</v>
      </c>
      <c r="L27" s="126"/>
      <c r="M27" s="127"/>
      <c r="N27" s="127"/>
      <c r="O27" s="127"/>
      <c r="P27" s="127"/>
      <c r="Q27" s="3"/>
      <c r="R27" s="21" t="s">
        <v>2</v>
      </c>
      <c r="S27" s="18">
        <f>COUNTIF($E27:$P27,"○")</f>
        <v>0</v>
      </c>
      <c r="T27" s="19">
        <f>COUNTIF($E27:$P27,"△")</f>
        <v>0</v>
      </c>
      <c r="U27" s="20">
        <f>COUNTIF($E27:$P27,"×")</f>
        <v>2</v>
      </c>
      <c r="W27" s="12" t="s">
        <v>17</v>
      </c>
      <c r="X27" s="1">
        <f>SUM(C29,H29,M29)</f>
        <v>6</v>
      </c>
    </row>
    <row r="28" spans="1:24" ht="18" customHeight="1">
      <c r="A28" s="124"/>
      <c r="B28" s="14" t="s">
        <v>14</v>
      </c>
      <c r="C28" s="1">
        <f>O22</f>
        <v>0</v>
      </c>
      <c r="D28" s="1" t="s">
        <v>16</v>
      </c>
      <c r="E28" s="1">
        <f>M22</f>
        <v>8</v>
      </c>
      <c r="F28" s="106"/>
      <c r="G28" s="14" t="s">
        <v>14</v>
      </c>
      <c r="H28" s="1">
        <f>O25</f>
        <v>1</v>
      </c>
      <c r="I28" s="1" t="s">
        <v>16</v>
      </c>
      <c r="J28" s="1">
        <f>M25</f>
        <v>3</v>
      </c>
      <c r="K28" s="106"/>
      <c r="L28" s="127"/>
      <c r="M28" s="127"/>
      <c r="N28" s="127"/>
      <c r="O28" s="127"/>
      <c r="P28" s="127"/>
      <c r="Q28" s="3"/>
      <c r="R28" s="22" t="s">
        <v>3</v>
      </c>
      <c r="S28" s="80">
        <f>X29</f>
        <v>-19</v>
      </c>
      <c r="T28" s="115"/>
      <c r="U28" s="116"/>
      <c r="W28" s="12" t="s">
        <v>18</v>
      </c>
      <c r="X28" s="1">
        <f>SUM(E29,J29,O29)</f>
        <v>25</v>
      </c>
    </row>
    <row r="29" spans="1:24" ht="18" customHeight="1">
      <c r="A29" s="125"/>
      <c r="B29" s="15" t="s">
        <v>15</v>
      </c>
      <c r="C29" s="10">
        <f>C27+C28</f>
        <v>0</v>
      </c>
      <c r="D29" s="10" t="s">
        <v>16</v>
      </c>
      <c r="E29" s="10">
        <f>E27+E28</f>
        <v>17</v>
      </c>
      <c r="F29" s="107"/>
      <c r="G29" s="15" t="s">
        <v>15</v>
      </c>
      <c r="H29" s="10">
        <f>H27+H28</f>
        <v>6</v>
      </c>
      <c r="I29" s="10" t="s">
        <v>16</v>
      </c>
      <c r="J29" s="10">
        <f>J27+J28</f>
        <v>8</v>
      </c>
      <c r="K29" s="107"/>
      <c r="L29" s="127"/>
      <c r="M29" s="127"/>
      <c r="N29" s="127"/>
      <c r="O29" s="127"/>
      <c r="P29" s="127"/>
      <c r="Q29" s="3"/>
      <c r="R29" s="23" t="s">
        <v>1</v>
      </c>
      <c r="S29" s="117">
        <v>3</v>
      </c>
      <c r="T29" s="118"/>
      <c r="U29" s="119"/>
      <c r="W29" s="12" t="s">
        <v>4</v>
      </c>
      <c r="X29" s="1">
        <f>X27-X28</f>
        <v>-19</v>
      </c>
    </row>
    <row r="31" spans="1:21" ht="18" customHeight="1">
      <c r="A31" s="2" t="s">
        <v>138</v>
      </c>
      <c r="B31" s="128" t="s">
        <v>66</v>
      </c>
      <c r="C31" s="128"/>
      <c r="D31" s="128"/>
      <c r="E31" s="128"/>
      <c r="F31" s="128"/>
      <c r="G31" s="128" t="s">
        <v>36</v>
      </c>
      <c r="H31" s="128"/>
      <c r="I31" s="128"/>
      <c r="J31" s="128"/>
      <c r="K31" s="128"/>
      <c r="L31" s="79" t="s">
        <v>59</v>
      </c>
      <c r="M31" s="79"/>
      <c r="N31" s="79"/>
      <c r="O31" s="79"/>
      <c r="P31" s="79"/>
      <c r="Q31" s="3"/>
      <c r="R31" s="128" t="s">
        <v>0</v>
      </c>
      <c r="S31" s="128"/>
      <c r="T31" s="128"/>
      <c r="U31" s="128"/>
    </row>
    <row r="32" spans="1:24" ht="18" customHeight="1">
      <c r="A32" s="120" t="s">
        <v>66</v>
      </c>
      <c r="B32" s="126"/>
      <c r="C32" s="127"/>
      <c r="D32" s="127"/>
      <c r="E32" s="127"/>
      <c r="F32" s="127"/>
      <c r="G32" s="8" t="s">
        <v>13</v>
      </c>
      <c r="H32" s="1">
        <v>9</v>
      </c>
      <c r="I32" s="1" t="s">
        <v>16</v>
      </c>
      <c r="J32" s="1">
        <v>1</v>
      </c>
      <c r="K32" s="105" t="str">
        <f>IF(H34=J34,"△",IF(H34&gt;J34,"○","×"))</f>
        <v>○</v>
      </c>
      <c r="L32" s="13" t="s">
        <v>13</v>
      </c>
      <c r="M32" s="9">
        <v>9</v>
      </c>
      <c r="N32" s="9" t="s">
        <v>16</v>
      </c>
      <c r="O32" s="9">
        <v>1</v>
      </c>
      <c r="P32" s="105" t="str">
        <f>IF(M34=O34,"△",IF(M34&gt;O34,"○","×"))</f>
        <v>○</v>
      </c>
      <c r="Q32" s="3"/>
      <c r="R32" s="21" t="s">
        <v>2</v>
      </c>
      <c r="S32" s="18">
        <f>COUNTIF($E32:$P32,"○")</f>
        <v>2</v>
      </c>
      <c r="T32" s="19">
        <f>COUNTIF($E32:$P32,"△")</f>
        <v>0</v>
      </c>
      <c r="U32" s="20">
        <f>COUNTIF($E32:$P32,"×")</f>
        <v>0</v>
      </c>
      <c r="W32" s="12" t="s">
        <v>17</v>
      </c>
      <c r="X32" s="1">
        <f>SUM(C34,H34,M34)</f>
        <v>34</v>
      </c>
    </row>
    <row r="33" spans="1:24" ht="18" customHeight="1">
      <c r="A33" s="120"/>
      <c r="B33" s="127"/>
      <c r="C33" s="127"/>
      <c r="D33" s="127"/>
      <c r="E33" s="127"/>
      <c r="F33" s="127"/>
      <c r="G33" s="8" t="s">
        <v>14</v>
      </c>
      <c r="H33" s="1">
        <v>8</v>
      </c>
      <c r="I33" s="1" t="s">
        <v>16</v>
      </c>
      <c r="J33" s="1">
        <v>3</v>
      </c>
      <c r="K33" s="106"/>
      <c r="L33" s="14" t="s">
        <v>14</v>
      </c>
      <c r="M33" s="1">
        <v>8</v>
      </c>
      <c r="N33" s="1" t="s">
        <v>16</v>
      </c>
      <c r="O33" s="1">
        <v>0</v>
      </c>
      <c r="P33" s="106"/>
      <c r="Q33" s="3"/>
      <c r="R33" s="22" t="s">
        <v>3</v>
      </c>
      <c r="S33" s="80">
        <f>X34</f>
        <v>29</v>
      </c>
      <c r="T33" s="115"/>
      <c r="U33" s="116"/>
      <c r="W33" s="12" t="s">
        <v>18</v>
      </c>
      <c r="X33" s="1">
        <f>SUM(E34,J34,O34)</f>
        <v>5</v>
      </c>
    </row>
    <row r="34" spans="1:24" ht="18" customHeight="1">
      <c r="A34" s="121"/>
      <c r="B34" s="127"/>
      <c r="C34" s="127"/>
      <c r="D34" s="127"/>
      <c r="E34" s="127"/>
      <c r="F34" s="127"/>
      <c r="G34" s="8" t="s">
        <v>15</v>
      </c>
      <c r="H34" s="10">
        <f>H32+H33</f>
        <v>17</v>
      </c>
      <c r="I34" s="1" t="s">
        <v>16</v>
      </c>
      <c r="J34" s="10">
        <f>J32+J33</f>
        <v>4</v>
      </c>
      <c r="K34" s="107"/>
      <c r="L34" s="15" t="s">
        <v>15</v>
      </c>
      <c r="M34" s="10">
        <f>M32+M33</f>
        <v>17</v>
      </c>
      <c r="N34" s="10" t="s">
        <v>16</v>
      </c>
      <c r="O34" s="10">
        <f>O32+O33</f>
        <v>1</v>
      </c>
      <c r="P34" s="107"/>
      <c r="Q34" s="3"/>
      <c r="R34" s="23" t="s">
        <v>1</v>
      </c>
      <c r="S34" s="117">
        <v>1</v>
      </c>
      <c r="T34" s="118"/>
      <c r="U34" s="119"/>
      <c r="W34" s="12" t="s">
        <v>4</v>
      </c>
      <c r="X34" s="1">
        <f>X32-X33</f>
        <v>29</v>
      </c>
    </row>
    <row r="35" spans="1:24" ht="18" customHeight="1">
      <c r="A35" s="122" t="s">
        <v>36</v>
      </c>
      <c r="B35" s="13" t="s">
        <v>13</v>
      </c>
      <c r="C35" s="9">
        <f>J32</f>
        <v>1</v>
      </c>
      <c r="D35" s="9" t="s">
        <v>16</v>
      </c>
      <c r="E35" s="9">
        <f>H32</f>
        <v>9</v>
      </c>
      <c r="F35" s="105" t="str">
        <f>IF(C37=E37,"△",IF(C37&gt;E37,"○","×"))</f>
        <v>×</v>
      </c>
      <c r="G35" s="126"/>
      <c r="H35" s="127"/>
      <c r="I35" s="127"/>
      <c r="J35" s="127"/>
      <c r="K35" s="127"/>
      <c r="L35" s="8" t="s">
        <v>13</v>
      </c>
      <c r="M35" s="1">
        <v>9</v>
      </c>
      <c r="N35" s="1" t="s">
        <v>16</v>
      </c>
      <c r="O35" s="1">
        <v>0</v>
      </c>
      <c r="P35" s="129" t="str">
        <f>IF(M37=O37,"△",IF(M37&gt;O37,"○","×"))</f>
        <v>○</v>
      </c>
      <c r="Q35" s="3"/>
      <c r="R35" s="21" t="s">
        <v>2</v>
      </c>
      <c r="S35" s="18">
        <f>COUNTIF($E35:$P35,"○")</f>
        <v>1</v>
      </c>
      <c r="T35" s="19">
        <f>COUNTIF($E35:$P35,"△")</f>
        <v>0</v>
      </c>
      <c r="U35" s="20">
        <f>COUNTIF($E35:$P35,"×")</f>
        <v>1</v>
      </c>
      <c r="W35" s="12" t="s">
        <v>17</v>
      </c>
      <c r="X35" s="1">
        <f>SUM(C37,H37,M37)</f>
        <v>21</v>
      </c>
    </row>
    <row r="36" spans="1:24" ht="18" customHeight="1">
      <c r="A36" s="120"/>
      <c r="B36" s="14" t="s">
        <v>14</v>
      </c>
      <c r="C36" s="1">
        <f>J33</f>
        <v>3</v>
      </c>
      <c r="D36" s="1" t="s">
        <v>16</v>
      </c>
      <c r="E36" s="1">
        <f>H33</f>
        <v>8</v>
      </c>
      <c r="F36" s="106"/>
      <c r="G36" s="127"/>
      <c r="H36" s="127"/>
      <c r="I36" s="127"/>
      <c r="J36" s="127"/>
      <c r="K36" s="127"/>
      <c r="L36" s="8" t="s">
        <v>14</v>
      </c>
      <c r="M36" s="1">
        <v>8</v>
      </c>
      <c r="N36" s="1" t="s">
        <v>16</v>
      </c>
      <c r="O36" s="1">
        <v>1</v>
      </c>
      <c r="P36" s="106"/>
      <c r="Q36" s="3"/>
      <c r="R36" s="22" t="s">
        <v>3</v>
      </c>
      <c r="S36" s="80">
        <f>X37</f>
        <v>3</v>
      </c>
      <c r="T36" s="115"/>
      <c r="U36" s="116"/>
      <c r="W36" s="12" t="s">
        <v>18</v>
      </c>
      <c r="X36" s="1">
        <f>SUM(E37,J37,O37)</f>
        <v>18</v>
      </c>
    </row>
    <row r="37" spans="1:24" ht="18" customHeight="1">
      <c r="A37" s="121"/>
      <c r="B37" s="15" t="s">
        <v>15</v>
      </c>
      <c r="C37" s="10">
        <f>C35+C36</f>
        <v>4</v>
      </c>
      <c r="D37" s="10" t="s">
        <v>16</v>
      </c>
      <c r="E37" s="10">
        <f>E35+E36</f>
        <v>17</v>
      </c>
      <c r="F37" s="107"/>
      <c r="G37" s="127"/>
      <c r="H37" s="127"/>
      <c r="I37" s="127"/>
      <c r="J37" s="127"/>
      <c r="K37" s="127"/>
      <c r="L37" s="8" t="s">
        <v>15</v>
      </c>
      <c r="M37" s="10">
        <f>M35+M36</f>
        <v>17</v>
      </c>
      <c r="N37" s="1" t="s">
        <v>16</v>
      </c>
      <c r="O37" s="10">
        <f>O35+O36</f>
        <v>1</v>
      </c>
      <c r="P37" s="107"/>
      <c r="Q37" s="3"/>
      <c r="R37" s="23" t="s">
        <v>1</v>
      </c>
      <c r="S37" s="117">
        <v>2</v>
      </c>
      <c r="T37" s="118"/>
      <c r="U37" s="119"/>
      <c r="W37" s="12" t="s">
        <v>4</v>
      </c>
      <c r="X37" s="1">
        <f>X35-X36</f>
        <v>3</v>
      </c>
    </row>
    <row r="38" spans="1:24" ht="18" customHeight="1">
      <c r="A38" s="123" t="s">
        <v>59</v>
      </c>
      <c r="B38" s="13" t="s">
        <v>13</v>
      </c>
      <c r="C38" s="9">
        <f>O32</f>
        <v>1</v>
      </c>
      <c r="D38" s="9" t="s">
        <v>16</v>
      </c>
      <c r="E38" s="9">
        <f>M32</f>
        <v>9</v>
      </c>
      <c r="F38" s="105" t="str">
        <f>IF(C40=E40,"△",IF(C40&gt;E40,"○","×"))</f>
        <v>×</v>
      </c>
      <c r="G38" s="13" t="s">
        <v>13</v>
      </c>
      <c r="H38" s="9">
        <f>O35</f>
        <v>0</v>
      </c>
      <c r="I38" s="9" t="s">
        <v>16</v>
      </c>
      <c r="J38" s="9">
        <f>M35</f>
        <v>9</v>
      </c>
      <c r="K38" s="105" t="str">
        <f>IF(H40=J40,"△",IF(H40&gt;J40,"○","×"))</f>
        <v>×</v>
      </c>
      <c r="L38" s="126"/>
      <c r="M38" s="127"/>
      <c r="N38" s="127"/>
      <c r="O38" s="127"/>
      <c r="P38" s="127"/>
      <c r="Q38" s="3"/>
      <c r="R38" s="21" t="s">
        <v>2</v>
      </c>
      <c r="S38" s="18">
        <f>COUNTIF($E38:$P38,"○")</f>
        <v>0</v>
      </c>
      <c r="T38" s="19">
        <f>COUNTIF($E38:$P38,"△")</f>
        <v>0</v>
      </c>
      <c r="U38" s="20">
        <f>COUNTIF($E38:$P38,"×")</f>
        <v>2</v>
      </c>
      <c r="W38" s="12" t="s">
        <v>17</v>
      </c>
      <c r="X38" s="1">
        <f>SUM(C40,H40,M40)</f>
        <v>2</v>
      </c>
    </row>
    <row r="39" spans="1:24" ht="18" customHeight="1">
      <c r="A39" s="124"/>
      <c r="B39" s="14" t="s">
        <v>14</v>
      </c>
      <c r="C39" s="1">
        <f>O33</f>
        <v>0</v>
      </c>
      <c r="D39" s="1" t="s">
        <v>16</v>
      </c>
      <c r="E39" s="1">
        <f>M33</f>
        <v>8</v>
      </c>
      <c r="F39" s="106"/>
      <c r="G39" s="14" t="s">
        <v>14</v>
      </c>
      <c r="H39" s="1">
        <f>O36</f>
        <v>1</v>
      </c>
      <c r="I39" s="1" t="s">
        <v>16</v>
      </c>
      <c r="J39" s="1">
        <f>M36</f>
        <v>8</v>
      </c>
      <c r="K39" s="106"/>
      <c r="L39" s="127"/>
      <c r="M39" s="127"/>
      <c r="N39" s="127"/>
      <c r="O39" s="127"/>
      <c r="P39" s="127"/>
      <c r="Q39" s="3"/>
      <c r="R39" s="22" t="s">
        <v>3</v>
      </c>
      <c r="S39" s="80">
        <f>X40</f>
        <v>-32</v>
      </c>
      <c r="T39" s="115"/>
      <c r="U39" s="116"/>
      <c r="W39" s="12" t="s">
        <v>18</v>
      </c>
      <c r="X39" s="1">
        <f>SUM(E40,J40,O40)</f>
        <v>34</v>
      </c>
    </row>
    <row r="40" spans="1:24" ht="18" customHeight="1">
      <c r="A40" s="125"/>
      <c r="B40" s="15" t="s">
        <v>15</v>
      </c>
      <c r="C40" s="10">
        <f>C38+C39</f>
        <v>1</v>
      </c>
      <c r="D40" s="10" t="s">
        <v>16</v>
      </c>
      <c r="E40" s="10">
        <f>E38+E39</f>
        <v>17</v>
      </c>
      <c r="F40" s="107"/>
      <c r="G40" s="15" t="s">
        <v>15</v>
      </c>
      <c r="H40" s="10">
        <f>H38+H39</f>
        <v>1</v>
      </c>
      <c r="I40" s="10" t="s">
        <v>16</v>
      </c>
      <c r="J40" s="10">
        <f>J38+J39</f>
        <v>17</v>
      </c>
      <c r="K40" s="107"/>
      <c r="L40" s="127"/>
      <c r="M40" s="127"/>
      <c r="N40" s="127"/>
      <c r="O40" s="127"/>
      <c r="P40" s="127"/>
      <c r="Q40" s="3"/>
      <c r="R40" s="23" t="s">
        <v>1</v>
      </c>
      <c r="S40" s="117">
        <v>3</v>
      </c>
      <c r="T40" s="118"/>
      <c r="U40" s="119"/>
      <c r="W40" s="12" t="s">
        <v>4</v>
      </c>
      <c r="X40" s="1">
        <f>X38-X39</f>
        <v>-32</v>
      </c>
    </row>
  </sheetData>
  <mergeCells count="82">
    <mergeCell ref="S39:U39"/>
    <mergeCell ref="S40:U40"/>
    <mergeCell ref="A38:A40"/>
    <mergeCell ref="F38:F40"/>
    <mergeCell ref="K38:K40"/>
    <mergeCell ref="L38:P40"/>
    <mergeCell ref="S33:U33"/>
    <mergeCell ref="S34:U34"/>
    <mergeCell ref="A35:A37"/>
    <mergeCell ref="F35:F37"/>
    <mergeCell ref="G35:K37"/>
    <mergeCell ref="P35:P37"/>
    <mergeCell ref="S36:U36"/>
    <mergeCell ref="S37:U37"/>
    <mergeCell ref="A32:A34"/>
    <mergeCell ref="B32:F34"/>
    <mergeCell ref="K32:K34"/>
    <mergeCell ref="P32:P34"/>
    <mergeCell ref="B31:F31"/>
    <mergeCell ref="G31:K31"/>
    <mergeCell ref="L31:P31"/>
    <mergeCell ref="R31:U31"/>
    <mergeCell ref="S25:U25"/>
    <mergeCell ref="S26:U26"/>
    <mergeCell ref="A27:A29"/>
    <mergeCell ref="F27:F29"/>
    <mergeCell ref="K27:K29"/>
    <mergeCell ref="L27:P29"/>
    <mergeCell ref="S28:U28"/>
    <mergeCell ref="S29:U29"/>
    <mergeCell ref="A24:A26"/>
    <mergeCell ref="F24:F26"/>
    <mergeCell ref="G24:K26"/>
    <mergeCell ref="P24:P26"/>
    <mergeCell ref="L20:P20"/>
    <mergeCell ref="R20:U20"/>
    <mergeCell ref="A21:A23"/>
    <mergeCell ref="B21:F23"/>
    <mergeCell ref="K21:K23"/>
    <mergeCell ref="P21:P23"/>
    <mergeCell ref="S22:U22"/>
    <mergeCell ref="S23:U23"/>
    <mergeCell ref="B20:F20"/>
    <mergeCell ref="G20:K20"/>
    <mergeCell ref="A16:A18"/>
    <mergeCell ref="K16:K18"/>
    <mergeCell ref="L16:P18"/>
    <mergeCell ref="S17:U17"/>
    <mergeCell ref="S18:U18"/>
    <mergeCell ref="S11:U11"/>
    <mergeCell ref="S12:U12"/>
    <mergeCell ref="A13:A15"/>
    <mergeCell ref="F13:F15"/>
    <mergeCell ref="G13:K15"/>
    <mergeCell ref="S14:U14"/>
    <mergeCell ref="S15:U15"/>
    <mergeCell ref="A10:A12"/>
    <mergeCell ref="B10:F12"/>
    <mergeCell ref="K10:K12"/>
    <mergeCell ref="S7:U7"/>
    <mergeCell ref="B9:F9"/>
    <mergeCell ref="G9:K9"/>
    <mergeCell ref="L9:P9"/>
    <mergeCell ref="R9:U9"/>
    <mergeCell ref="R1:U1"/>
    <mergeCell ref="S3:U3"/>
    <mergeCell ref="S4:U4"/>
    <mergeCell ref="S6:U6"/>
    <mergeCell ref="A2:A4"/>
    <mergeCell ref="A5:A7"/>
    <mergeCell ref="G5:K7"/>
    <mergeCell ref="K2:K4"/>
    <mergeCell ref="F5:F7"/>
    <mergeCell ref="P13:P15"/>
    <mergeCell ref="F16:F18"/>
    <mergeCell ref="P5:P7"/>
    <mergeCell ref="P10:P12"/>
    <mergeCell ref="B1:F1"/>
    <mergeCell ref="G1:K1"/>
    <mergeCell ref="L1:P1"/>
    <mergeCell ref="P2:P4"/>
    <mergeCell ref="B2:F4"/>
  </mergeCells>
  <printOptions horizontalCentered="1"/>
  <pageMargins left="0.7874015748031497" right="0.5905511811023623" top="0.984251968503937" bottom="0.6692913385826772" header="0.5118110236220472" footer="0.5511811023622047"/>
  <pageSetup horizontalDpi="360" verticalDpi="360" orientation="portrait" paperSize="9" scale="90" r:id="rId2"/>
  <headerFooter alignWithMargins="0">
    <oddHeader>&amp;C&amp;14文部科学大臣杯　第３０回全日本アルティメット選手権大会　西日本予選会　大会結果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0"/>
  <sheetViews>
    <sheetView workbookViewId="0" topLeftCell="A37">
      <selection activeCell="A1" sqref="A1:E1"/>
    </sheetView>
  </sheetViews>
  <sheetFormatPr defaultColWidth="9.00390625" defaultRowHeight="13.5"/>
  <cols>
    <col min="1" max="1" width="13.375" style="0" customWidth="1"/>
    <col min="2" max="2" width="3.375" style="30" customWidth="1"/>
    <col min="3" max="5" width="3.375" style="0" customWidth="1"/>
    <col min="6" max="6" width="3.375" style="30" customWidth="1"/>
    <col min="7" max="13" width="3.375" style="7" customWidth="1"/>
    <col min="14" max="16" width="3.625" style="7" customWidth="1"/>
    <col min="17" max="18" width="3.625" style="0" customWidth="1"/>
    <col min="19" max="19" width="3.25390625" style="0" customWidth="1"/>
    <col min="20" max="20" width="13.00390625" style="7" customWidth="1"/>
    <col min="21" max="21" width="3.375" style="30" customWidth="1"/>
    <col min="22" max="28" width="3.375" style="7" customWidth="1"/>
    <col min="29" max="31" width="3.625" style="7" customWidth="1"/>
    <col min="32" max="33" width="3.625" style="0" customWidth="1"/>
  </cols>
  <sheetData>
    <row r="1" spans="1:31" ht="13.5">
      <c r="A1" s="133" t="s">
        <v>67</v>
      </c>
      <c r="B1" s="133"/>
      <c r="C1" s="133"/>
      <c r="D1" s="133"/>
      <c r="E1" s="133"/>
      <c r="G1" s="30"/>
      <c r="T1" s="133" t="s">
        <v>82</v>
      </c>
      <c r="U1" s="133"/>
      <c r="V1" s="133"/>
      <c r="W1" s="133"/>
      <c r="X1" s="133"/>
      <c r="Y1" s="133"/>
      <c r="Z1"/>
      <c r="AA1"/>
      <c r="AB1"/>
      <c r="AC1"/>
      <c r="AD1"/>
      <c r="AE1"/>
    </row>
    <row r="2" ht="9" customHeight="1"/>
    <row r="3" spans="1:5" ht="16.5" customHeight="1" thickBot="1">
      <c r="A3" s="155" t="s">
        <v>68</v>
      </c>
      <c r="B3" s="36"/>
      <c r="C3" s="37"/>
      <c r="D3" s="37"/>
      <c r="E3" s="37"/>
    </row>
    <row r="4" spans="1:21" ht="16.5" customHeight="1" thickTop="1">
      <c r="A4" s="135"/>
      <c r="B4" s="157" t="s">
        <v>73</v>
      </c>
      <c r="C4" s="153"/>
      <c r="D4" s="153"/>
      <c r="E4" s="153"/>
      <c r="F4" s="38"/>
      <c r="U4" s="32"/>
    </row>
    <row r="5" spans="2:21" ht="16.5" customHeight="1">
      <c r="B5" s="31" t="s">
        <v>13</v>
      </c>
      <c r="C5" s="1">
        <v>8</v>
      </c>
      <c r="D5" s="1" t="s">
        <v>16</v>
      </c>
      <c r="E5" s="1">
        <v>3</v>
      </c>
      <c r="F5" s="38"/>
      <c r="U5" s="32"/>
    </row>
    <row r="6" spans="2:24" ht="16.5" customHeight="1" thickBot="1">
      <c r="B6" s="31" t="s">
        <v>14</v>
      </c>
      <c r="C6" s="1">
        <v>9</v>
      </c>
      <c r="D6" s="1" t="s">
        <v>16</v>
      </c>
      <c r="E6" s="1">
        <v>6</v>
      </c>
      <c r="F6" s="38"/>
      <c r="T6" s="134" t="s">
        <v>33</v>
      </c>
      <c r="U6" s="36"/>
      <c r="V6" s="37"/>
      <c r="W6" s="37"/>
      <c r="X6" s="37"/>
    </row>
    <row r="7" spans="2:25" ht="16.5" customHeight="1" thickTop="1">
      <c r="B7" s="31"/>
      <c r="C7" s="1"/>
      <c r="D7" s="1"/>
      <c r="E7" s="1"/>
      <c r="F7" s="67"/>
      <c r="G7" s="68"/>
      <c r="H7" s="68"/>
      <c r="I7" s="69"/>
      <c r="T7" s="135"/>
      <c r="U7" s="32"/>
      <c r="Y7" s="44"/>
    </row>
    <row r="8" spans="2:30" ht="16.5" customHeight="1">
      <c r="B8" s="31" t="s">
        <v>15</v>
      </c>
      <c r="C8" s="1">
        <f>C5+C6</f>
        <v>17</v>
      </c>
      <c r="D8" s="1" t="s">
        <v>16</v>
      </c>
      <c r="E8" s="1">
        <f>E5+E6</f>
        <v>9</v>
      </c>
      <c r="F8" s="152" t="s">
        <v>75</v>
      </c>
      <c r="G8" s="153"/>
      <c r="H8" s="153"/>
      <c r="I8" s="156"/>
      <c r="L8" s="34"/>
      <c r="M8" s="34"/>
      <c r="N8" s="34"/>
      <c r="O8" s="34"/>
      <c r="U8" s="153" t="s">
        <v>83</v>
      </c>
      <c r="V8" s="153"/>
      <c r="W8" s="153"/>
      <c r="X8" s="153"/>
      <c r="Y8" s="44"/>
      <c r="AA8" s="34"/>
      <c r="AB8" s="34"/>
      <c r="AC8" s="34"/>
      <c r="AD8" s="34"/>
    </row>
    <row r="9" spans="1:30" ht="16.5" customHeight="1">
      <c r="A9" s="155" t="s">
        <v>69</v>
      </c>
      <c r="B9" s="29"/>
      <c r="C9" s="24"/>
      <c r="D9" s="24"/>
      <c r="E9" s="24"/>
      <c r="F9" s="33"/>
      <c r="I9" s="42"/>
      <c r="L9" s="3"/>
      <c r="M9" s="3"/>
      <c r="N9" s="34"/>
      <c r="O9" s="34"/>
      <c r="U9" s="32"/>
      <c r="Y9" s="44"/>
      <c r="AA9" s="3"/>
      <c r="AB9" s="3"/>
      <c r="AC9" s="34"/>
      <c r="AD9" s="34"/>
    </row>
    <row r="10" spans="1:30" ht="16.5" customHeight="1">
      <c r="A10" s="135"/>
      <c r="F10" s="31" t="s">
        <v>13</v>
      </c>
      <c r="G10" s="1">
        <v>6</v>
      </c>
      <c r="H10" s="1" t="s">
        <v>16</v>
      </c>
      <c r="I10" s="27">
        <v>7</v>
      </c>
      <c r="L10" s="1"/>
      <c r="M10" s="26"/>
      <c r="N10" s="26"/>
      <c r="O10" s="26"/>
      <c r="U10" s="31"/>
      <c r="V10" s="1"/>
      <c r="W10" s="1"/>
      <c r="X10" s="1"/>
      <c r="Y10" s="44"/>
      <c r="AA10" s="1"/>
      <c r="AB10" s="34"/>
      <c r="AC10" s="26"/>
      <c r="AD10" s="26"/>
    </row>
    <row r="11" spans="1:30" ht="16.5" customHeight="1" thickBot="1">
      <c r="A11" s="26"/>
      <c r="F11" s="31" t="s">
        <v>14</v>
      </c>
      <c r="G11" s="1">
        <v>7</v>
      </c>
      <c r="H11" s="1" t="s">
        <v>16</v>
      </c>
      <c r="I11" s="27">
        <v>8</v>
      </c>
      <c r="J11" s="70"/>
      <c r="K11" s="37"/>
      <c r="L11" s="46"/>
      <c r="M11" s="46"/>
      <c r="N11" s="26"/>
      <c r="O11" s="26"/>
      <c r="U11" s="31" t="s">
        <v>15</v>
      </c>
      <c r="V11" s="1">
        <v>10</v>
      </c>
      <c r="W11" s="1" t="s">
        <v>16</v>
      </c>
      <c r="X11" s="1">
        <v>7</v>
      </c>
      <c r="Y11" s="45"/>
      <c r="Z11" s="37"/>
      <c r="AA11" s="46"/>
      <c r="AB11" s="46"/>
      <c r="AC11" s="26"/>
      <c r="AD11" s="26"/>
    </row>
    <row r="12" spans="6:30" ht="16.5" customHeight="1" thickTop="1">
      <c r="F12" s="32"/>
      <c r="I12" s="49"/>
      <c r="L12" s="34"/>
      <c r="M12" s="56"/>
      <c r="N12" s="34"/>
      <c r="O12" s="34"/>
      <c r="Y12" s="73"/>
      <c r="Z12" s="41"/>
      <c r="AA12" s="48"/>
      <c r="AB12" s="74"/>
      <c r="AC12" s="34"/>
      <c r="AD12" s="34"/>
    </row>
    <row r="13" spans="1:30" ht="16.5" customHeight="1">
      <c r="A13" s="155" t="s">
        <v>70</v>
      </c>
      <c r="B13" s="65"/>
      <c r="C13" s="7"/>
      <c r="D13" s="7"/>
      <c r="E13" s="7"/>
      <c r="F13" s="31" t="s">
        <v>15</v>
      </c>
      <c r="G13" s="1">
        <f>G10+G11</f>
        <v>13</v>
      </c>
      <c r="H13" s="1" t="s">
        <v>16</v>
      </c>
      <c r="I13" s="50">
        <f>I10+I11</f>
        <v>15</v>
      </c>
      <c r="J13" s="153" t="s">
        <v>80</v>
      </c>
      <c r="K13" s="153"/>
      <c r="L13" s="153"/>
      <c r="M13" s="156"/>
      <c r="N13" s="34"/>
      <c r="O13" s="34"/>
      <c r="U13" s="31"/>
      <c r="V13" s="1"/>
      <c r="W13" s="1"/>
      <c r="X13" s="1"/>
      <c r="Y13" s="152" t="s">
        <v>84</v>
      </c>
      <c r="Z13" s="153"/>
      <c r="AA13" s="153"/>
      <c r="AB13" s="154"/>
      <c r="AC13" s="34"/>
      <c r="AD13" s="34"/>
    </row>
    <row r="14" spans="1:30" ht="16.5" customHeight="1">
      <c r="A14" s="135"/>
      <c r="B14" s="158" t="s">
        <v>74</v>
      </c>
      <c r="C14" s="159"/>
      <c r="D14" s="159"/>
      <c r="E14" s="160"/>
      <c r="F14" s="32"/>
      <c r="I14" s="49"/>
      <c r="L14" s="1"/>
      <c r="M14" s="56"/>
      <c r="N14" s="34"/>
      <c r="O14" s="26"/>
      <c r="U14" s="32"/>
      <c r="Y14" s="25"/>
      <c r="AA14" s="1"/>
      <c r="AB14" s="75"/>
      <c r="AC14" s="34"/>
      <c r="AD14" s="26"/>
    </row>
    <row r="15" spans="2:30" ht="16.5" customHeight="1">
      <c r="B15" s="31" t="s">
        <v>13</v>
      </c>
      <c r="C15" s="1">
        <v>1</v>
      </c>
      <c r="D15" s="1" t="s">
        <v>16</v>
      </c>
      <c r="E15" s="27">
        <v>9</v>
      </c>
      <c r="F15" s="32"/>
      <c r="I15" s="49"/>
      <c r="L15" s="34"/>
      <c r="M15" s="56"/>
      <c r="N15" s="34"/>
      <c r="O15" s="26"/>
      <c r="U15" s="32"/>
      <c r="Y15" s="25"/>
      <c r="AA15" s="34"/>
      <c r="AB15" s="75"/>
      <c r="AC15" s="34"/>
      <c r="AD15" s="26"/>
    </row>
    <row r="16" spans="2:28" ht="16.5" customHeight="1" thickBot="1">
      <c r="B16" s="31" t="s">
        <v>14</v>
      </c>
      <c r="C16" s="1">
        <v>3</v>
      </c>
      <c r="D16" s="1" t="s">
        <v>16</v>
      </c>
      <c r="E16" s="27">
        <v>8</v>
      </c>
      <c r="F16" s="51"/>
      <c r="G16" s="37"/>
      <c r="H16" s="37"/>
      <c r="I16" s="43"/>
      <c r="M16" s="42"/>
      <c r="T16" s="134" t="s">
        <v>32</v>
      </c>
      <c r="U16" s="29"/>
      <c r="V16" s="24"/>
      <c r="W16" s="24"/>
      <c r="X16" s="28"/>
      <c r="Y16" s="25"/>
      <c r="AB16" s="49"/>
    </row>
    <row r="17" spans="2:28" ht="16.5" customHeight="1" thickTop="1">
      <c r="B17" s="31"/>
      <c r="C17" s="1"/>
      <c r="D17" s="1"/>
      <c r="E17" s="50"/>
      <c r="F17" s="32"/>
      <c r="M17" s="42"/>
      <c r="T17" s="135"/>
      <c r="U17" s="32"/>
      <c r="AB17" s="49"/>
    </row>
    <row r="18" spans="2:28" ht="16.5" customHeight="1">
      <c r="B18" s="31" t="s">
        <v>15</v>
      </c>
      <c r="C18" s="1">
        <f>C15+C16</f>
        <v>4</v>
      </c>
      <c r="D18" s="1" t="s">
        <v>16</v>
      </c>
      <c r="E18" s="50">
        <f>E15+E16</f>
        <v>17</v>
      </c>
      <c r="F18" s="32"/>
      <c r="M18" s="42"/>
      <c r="U18" s="32"/>
      <c r="AB18" s="49"/>
    </row>
    <row r="19" spans="1:33" ht="16.5" customHeight="1" thickBot="1">
      <c r="A19" s="155" t="s">
        <v>71</v>
      </c>
      <c r="B19" s="51"/>
      <c r="C19" s="37"/>
      <c r="D19" s="37"/>
      <c r="E19" s="43"/>
      <c r="F19" s="32"/>
      <c r="M19" s="42"/>
      <c r="O19" s="136" t="s">
        <v>5</v>
      </c>
      <c r="P19" s="136"/>
      <c r="Q19" s="7"/>
      <c r="R19" s="7"/>
      <c r="U19" s="32"/>
      <c r="AB19" s="49"/>
      <c r="AD19" s="136" t="s">
        <v>9</v>
      </c>
      <c r="AE19" s="136"/>
      <c r="AF19" s="7"/>
      <c r="AG19" s="7"/>
    </row>
    <row r="20" spans="1:33" ht="16.5" customHeight="1" thickTop="1">
      <c r="A20" s="135"/>
      <c r="J20" s="31" t="s">
        <v>13</v>
      </c>
      <c r="K20" s="1">
        <v>5</v>
      </c>
      <c r="L20" s="1" t="s">
        <v>16</v>
      </c>
      <c r="M20" s="27">
        <v>5</v>
      </c>
      <c r="O20" s="137" t="s">
        <v>87</v>
      </c>
      <c r="P20" s="138"/>
      <c r="Q20" s="138"/>
      <c r="R20" s="139"/>
      <c r="Y20" s="31"/>
      <c r="Z20" s="1"/>
      <c r="AA20" s="1"/>
      <c r="AB20" s="50"/>
      <c r="AD20" s="137" t="s">
        <v>33</v>
      </c>
      <c r="AE20" s="138"/>
      <c r="AF20" s="138"/>
      <c r="AG20" s="139"/>
    </row>
    <row r="21" spans="1:33" ht="16.5" customHeight="1" thickBot="1">
      <c r="A21" s="26"/>
      <c r="J21" s="31" t="s">
        <v>14</v>
      </c>
      <c r="K21" s="1">
        <v>5</v>
      </c>
      <c r="L21" s="1" t="s">
        <v>16</v>
      </c>
      <c r="M21" s="27">
        <v>10</v>
      </c>
      <c r="N21" s="37"/>
      <c r="O21" s="140"/>
      <c r="P21" s="141"/>
      <c r="Q21" s="141"/>
      <c r="R21" s="142"/>
      <c r="Y21" s="31" t="s">
        <v>15</v>
      </c>
      <c r="Z21" s="1">
        <v>14</v>
      </c>
      <c r="AA21" s="1" t="s">
        <v>16</v>
      </c>
      <c r="AB21" s="50">
        <v>6</v>
      </c>
      <c r="AD21" s="140"/>
      <c r="AE21" s="141"/>
      <c r="AF21" s="141"/>
      <c r="AG21" s="142"/>
    </row>
    <row r="22" spans="1:33" ht="16.5" customHeight="1" thickTop="1">
      <c r="A22" s="26"/>
      <c r="J22" s="30"/>
      <c r="M22" s="49"/>
      <c r="Q22" s="7"/>
      <c r="R22" s="7"/>
      <c r="Y22" s="30"/>
      <c r="AC22" s="73"/>
      <c r="AF22" s="7"/>
      <c r="AG22" s="7"/>
    </row>
    <row r="23" spans="1:33" ht="16.5" customHeight="1" thickBot="1">
      <c r="A23" s="155" t="s">
        <v>72</v>
      </c>
      <c r="B23" s="32"/>
      <c r="C23" s="7"/>
      <c r="D23" s="7"/>
      <c r="E23" s="7"/>
      <c r="J23" s="31" t="s">
        <v>15</v>
      </c>
      <c r="K23" s="1">
        <f>K20+K21</f>
        <v>10</v>
      </c>
      <c r="L23" s="1" t="s">
        <v>16</v>
      </c>
      <c r="M23" s="50">
        <f>M20+M21</f>
        <v>15</v>
      </c>
      <c r="O23" s="136" t="s">
        <v>6</v>
      </c>
      <c r="P23" s="136"/>
      <c r="Q23" s="7"/>
      <c r="R23" s="7"/>
      <c r="Z23" s="1"/>
      <c r="AA23" s="1"/>
      <c r="AB23" s="1"/>
      <c r="AC23" s="25"/>
      <c r="AD23" s="136" t="s">
        <v>10</v>
      </c>
      <c r="AE23" s="136"/>
      <c r="AF23" s="7"/>
      <c r="AG23" s="7"/>
    </row>
    <row r="24" spans="1:33" ht="16.5" customHeight="1" thickTop="1">
      <c r="A24" s="135"/>
      <c r="B24" s="148" t="s">
        <v>76</v>
      </c>
      <c r="C24" s="149"/>
      <c r="D24" s="149"/>
      <c r="E24" s="150"/>
      <c r="F24" s="32"/>
      <c r="G24" s="3"/>
      <c r="H24" s="3"/>
      <c r="I24" s="34"/>
      <c r="J24" s="34"/>
      <c r="K24" s="34"/>
      <c r="M24" s="49"/>
      <c r="O24" s="137" t="s">
        <v>88</v>
      </c>
      <c r="P24" s="138"/>
      <c r="Q24" s="138"/>
      <c r="R24" s="139"/>
      <c r="U24" s="32"/>
      <c r="V24" s="3"/>
      <c r="W24" s="3"/>
      <c r="X24" s="34"/>
      <c r="Y24" s="34"/>
      <c r="Z24" s="34"/>
      <c r="AC24" s="25"/>
      <c r="AD24" s="137" t="s">
        <v>91</v>
      </c>
      <c r="AE24" s="138"/>
      <c r="AF24" s="138"/>
      <c r="AG24" s="139"/>
    </row>
    <row r="25" spans="2:33" ht="16.5" customHeight="1">
      <c r="B25" s="31" t="s">
        <v>13</v>
      </c>
      <c r="C25" s="1">
        <v>9</v>
      </c>
      <c r="D25" s="1" t="s">
        <v>16</v>
      </c>
      <c r="E25" s="50">
        <v>1</v>
      </c>
      <c r="F25" s="32"/>
      <c r="G25" s="1"/>
      <c r="H25" s="26"/>
      <c r="I25" s="26"/>
      <c r="J25" s="26"/>
      <c r="K25" s="26"/>
      <c r="M25" s="49"/>
      <c r="O25" s="140"/>
      <c r="P25" s="141"/>
      <c r="Q25" s="141"/>
      <c r="R25" s="142"/>
      <c r="U25" s="32"/>
      <c r="V25" s="1"/>
      <c r="W25" s="26"/>
      <c r="X25" s="26"/>
      <c r="Y25" s="26"/>
      <c r="Z25" s="26"/>
      <c r="AC25" s="25"/>
      <c r="AD25" s="140"/>
      <c r="AE25" s="141"/>
      <c r="AF25" s="141"/>
      <c r="AG25" s="142"/>
    </row>
    <row r="26" spans="2:29" ht="16.5" customHeight="1" thickBot="1">
      <c r="B26" s="31" t="s">
        <v>14</v>
      </c>
      <c r="C26" s="1">
        <v>8</v>
      </c>
      <c r="D26" s="1" t="s">
        <v>16</v>
      </c>
      <c r="E26" s="50">
        <v>0</v>
      </c>
      <c r="F26" s="32"/>
      <c r="M26" s="49"/>
      <c r="T26" s="134" t="s">
        <v>57</v>
      </c>
      <c r="U26" s="32"/>
      <c r="AC26" s="25"/>
    </row>
    <row r="27" spans="2:29" ht="16.5" customHeight="1" thickTop="1">
      <c r="B27" s="31"/>
      <c r="C27" s="1"/>
      <c r="D27" s="1"/>
      <c r="E27" s="27"/>
      <c r="F27" s="52"/>
      <c r="G27" s="41"/>
      <c r="H27" s="41"/>
      <c r="I27" s="41"/>
      <c r="J27" s="44"/>
      <c r="M27" s="49"/>
      <c r="T27" s="135"/>
      <c r="U27" s="72"/>
      <c r="V27" s="68"/>
      <c r="W27" s="68"/>
      <c r="X27" s="69"/>
      <c r="AC27" s="25"/>
    </row>
    <row r="28" spans="2:29" ht="16.5" customHeight="1">
      <c r="B28" s="31" t="s">
        <v>15</v>
      </c>
      <c r="C28" s="1">
        <f>C25+C26</f>
        <v>17</v>
      </c>
      <c r="D28" s="1" t="s">
        <v>16</v>
      </c>
      <c r="E28" s="27">
        <f>E25+E26</f>
        <v>1</v>
      </c>
      <c r="F28" s="153" t="s">
        <v>113</v>
      </c>
      <c r="G28" s="153"/>
      <c r="H28" s="153"/>
      <c r="I28" s="153"/>
      <c r="J28" s="44"/>
      <c r="M28" s="49"/>
      <c r="U28" s="153" t="s">
        <v>85</v>
      </c>
      <c r="V28" s="153"/>
      <c r="W28" s="153"/>
      <c r="X28" s="156"/>
      <c r="AC28" s="25"/>
    </row>
    <row r="29" spans="1:29" ht="16.5" customHeight="1">
      <c r="A29" s="155" t="s">
        <v>77</v>
      </c>
      <c r="B29" s="66"/>
      <c r="C29" s="24"/>
      <c r="D29" s="24"/>
      <c r="E29" s="28"/>
      <c r="F29" s="32"/>
      <c r="J29" s="44"/>
      <c r="M29" s="49"/>
      <c r="U29" s="32"/>
      <c r="X29" s="42"/>
      <c r="AC29" s="25"/>
    </row>
    <row r="30" spans="1:29" ht="16.5" customHeight="1">
      <c r="A30" s="135"/>
      <c r="F30" s="31" t="s">
        <v>13</v>
      </c>
      <c r="G30" s="1">
        <v>6</v>
      </c>
      <c r="H30" s="1" t="s">
        <v>16</v>
      </c>
      <c r="I30" s="1">
        <v>4</v>
      </c>
      <c r="J30" s="44"/>
      <c r="M30" s="49"/>
      <c r="U30" s="31"/>
      <c r="V30" s="1"/>
      <c r="W30" s="1"/>
      <c r="X30" s="27"/>
      <c r="AC30" s="25"/>
    </row>
    <row r="31" spans="1:29" ht="16.5" customHeight="1" thickBot="1">
      <c r="A31" s="26"/>
      <c r="F31" s="31" t="s">
        <v>14</v>
      </c>
      <c r="G31" s="1">
        <v>8</v>
      </c>
      <c r="H31" s="1" t="s">
        <v>16</v>
      </c>
      <c r="I31" s="1">
        <v>8</v>
      </c>
      <c r="J31" s="45"/>
      <c r="K31" s="37"/>
      <c r="L31" s="37"/>
      <c r="M31" s="43"/>
      <c r="U31" s="31" t="s">
        <v>15</v>
      </c>
      <c r="V31" s="1">
        <v>7</v>
      </c>
      <c r="W31" s="1" t="s">
        <v>16</v>
      </c>
      <c r="X31" s="27">
        <v>11</v>
      </c>
      <c r="Y31" s="37"/>
      <c r="Z31" s="37"/>
      <c r="AA31" s="37"/>
      <c r="AB31" s="37"/>
      <c r="AC31" s="25"/>
    </row>
    <row r="32" spans="10:24" ht="16.5" customHeight="1" thickTop="1">
      <c r="J32" s="25"/>
      <c r="U32" s="32"/>
      <c r="X32" s="49"/>
    </row>
    <row r="33" spans="1:24" ht="16.5" customHeight="1" thickBot="1">
      <c r="A33" s="155" t="s">
        <v>78</v>
      </c>
      <c r="B33" s="29"/>
      <c r="C33" s="24"/>
      <c r="D33" s="24"/>
      <c r="E33" s="24"/>
      <c r="F33" s="31" t="s">
        <v>15</v>
      </c>
      <c r="G33" s="1">
        <f>G30+G31</f>
        <v>14</v>
      </c>
      <c r="H33" s="1" t="s">
        <v>16</v>
      </c>
      <c r="I33" s="1">
        <f>I30+I31</f>
        <v>12</v>
      </c>
      <c r="J33" s="25"/>
      <c r="U33" s="31"/>
      <c r="V33" s="1"/>
      <c r="W33" s="1"/>
      <c r="X33" s="50"/>
    </row>
    <row r="34" spans="1:24" ht="16.5" customHeight="1" thickTop="1">
      <c r="A34" s="135"/>
      <c r="B34" s="148" t="s">
        <v>112</v>
      </c>
      <c r="C34" s="149"/>
      <c r="D34" s="149"/>
      <c r="E34" s="150"/>
      <c r="F34" s="33"/>
      <c r="J34" s="25"/>
      <c r="U34" s="32"/>
      <c r="X34" s="49"/>
    </row>
    <row r="35" spans="2:24" ht="16.5" customHeight="1">
      <c r="B35" s="31" t="s">
        <v>13</v>
      </c>
      <c r="C35" s="1">
        <v>9</v>
      </c>
      <c r="D35" s="1" t="s">
        <v>16</v>
      </c>
      <c r="E35" s="50">
        <v>3</v>
      </c>
      <c r="F35" s="33"/>
      <c r="J35" s="25"/>
      <c r="U35" s="32"/>
      <c r="X35" s="49"/>
    </row>
    <row r="36" spans="2:24" ht="16.5" customHeight="1" thickBot="1">
      <c r="B36" s="31" t="s">
        <v>14</v>
      </c>
      <c r="C36" s="1">
        <v>8</v>
      </c>
      <c r="D36" s="1" t="s">
        <v>16</v>
      </c>
      <c r="E36" s="50">
        <v>1</v>
      </c>
      <c r="F36" s="33"/>
      <c r="I36" s="42"/>
      <c r="J36" s="25"/>
      <c r="T36" s="134" t="s">
        <v>91</v>
      </c>
      <c r="U36" s="51"/>
      <c r="V36" s="37"/>
      <c r="W36" s="37"/>
      <c r="X36" s="43"/>
    </row>
    <row r="37" spans="2:21" ht="16.5" customHeight="1" thickTop="1">
      <c r="B37" s="31"/>
      <c r="C37" s="1"/>
      <c r="D37" s="1"/>
      <c r="E37" s="27"/>
      <c r="F37" s="52"/>
      <c r="G37" s="41"/>
      <c r="H37" s="41"/>
      <c r="I37" s="41"/>
      <c r="T37" s="135"/>
      <c r="U37" s="32"/>
    </row>
    <row r="38" spans="2:21" ht="16.5" customHeight="1">
      <c r="B38" s="31" t="s">
        <v>15</v>
      </c>
      <c r="C38" s="1">
        <f>C35+C36</f>
        <v>17</v>
      </c>
      <c r="D38" s="1" t="s">
        <v>16</v>
      </c>
      <c r="E38" s="27">
        <f>E35+E36</f>
        <v>4</v>
      </c>
      <c r="F38" s="32"/>
      <c r="U38" s="32"/>
    </row>
    <row r="39" spans="1:26" ht="16.5" customHeight="1">
      <c r="A39" s="155" t="s">
        <v>79</v>
      </c>
      <c r="B39" s="66"/>
      <c r="C39" s="24"/>
      <c r="D39" s="24"/>
      <c r="E39" s="28"/>
      <c r="F39" s="32"/>
      <c r="G39" s="1"/>
      <c r="H39" s="34"/>
      <c r="I39" s="34"/>
      <c r="J39" s="26"/>
      <c r="K39" s="26"/>
      <c r="U39" s="32"/>
      <c r="V39" s="1"/>
      <c r="W39" s="26"/>
      <c r="X39" s="26"/>
      <c r="Y39" s="26"/>
      <c r="Z39" s="26"/>
    </row>
    <row r="40" spans="1:26" ht="16.5" customHeight="1">
      <c r="A40" s="135"/>
      <c r="G40" s="26"/>
      <c r="H40" s="26"/>
      <c r="I40" s="26"/>
      <c r="J40" s="26"/>
      <c r="K40" s="26"/>
      <c r="V40" s="26"/>
      <c r="W40" s="26"/>
      <c r="X40" s="26"/>
      <c r="Y40" s="26"/>
      <c r="Z40" s="26"/>
    </row>
    <row r="41" spans="1:26" ht="16.5" customHeight="1">
      <c r="A41" s="26"/>
      <c r="G41" s="26"/>
      <c r="H41" s="26"/>
      <c r="I41" s="26"/>
      <c r="J41" s="26"/>
      <c r="K41" s="26"/>
      <c r="V41" s="26"/>
      <c r="W41" s="26"/>
      <c r="X41" s="26"/>
      <c r="Y41" s="26"/>
      <c r="Z41" s="26"/>
    </row>
    <row r="42" spans="1:26" ht="16.5" customHeight="1">
      <c r="A42" s="26"/>
      <c r="G42" s="26"/>
      <c r="H42" s="26"/>
      <c r="I42" s="26"/>
      <c r="J42" s="26"/>
      <c r="K42" s="26"/>
      <c r="V42" s="26"/>
      <c r="W42" s="26"/>
      <c r="X42" s="26"/>
      <c r="Y42" s="26"/>
      <c r="Z42" s="26"/>
    </row>
    <row r="43" spans="2:33" ht="16.5" customHeight="1" thickBot="1">
      <c r="B43" s="137" t="s">
        <v>89</v>
      </c>
      <c r="C43" s="143"/>
      <c r="D43" s="143"/>
      <c r="E43" s="144"/>
      <c r="F43" s="32"/>
      <c r="J43" s="30"/>
      <c r="U43" s="137" t="s">
        <v>32</v>
      </c>
      <c r="V43" s="143"/>
      <c r="W43" s="143"/>
      <c r="X43" s="144"/>
      <c r="Y43" s="32"/>
      <c r="AC43" s="30"/>
      <c r="AF43" s="7"/>
      <c r="AG43" s="7"/>
    </row>
    <row r="44" spans="2:33" ht="16.5" customHeight="1" thickTop="1">
      <c r="B44" s="145"/>
      <c r="C44" s="146"/>
      <c r="D44" s="146"/>
      <c r="E44" s="147"/>
      <c r="F44" s="148" t="s">
        <v>81</v>
      </c>
      <c r="G44" s="149"/>
      <c r="H44" s="149"/>
      <c r="I44" s="150"/>
      <c r="J44" s="32"/>
      <c r="K44" s="151" t="s">
        <v>7</v>
      </c>
      <c r="L44" s="151"/>
      <c r="U44" s="145"/>
      <c r="V44" s="146"/>
      <c r="W44" s="146"/>
      <c r="X44" s="147"/>
      <c r="Y44" s="158" t="s">
        <v>86</v>
      </c>
      <c r="Z44" s="159"/>
      <c r="AA44" s="159"/>
      <c r="AB44" s="160"/>
      <c r="AC44" s="32"/>
      <c r="AD44" s="3" t="s">
        <v>11</v>
      </c>
      <c r="AE44" s="3"/>
      <c r="AF44" s="7"/>
      <c r="AG44" s="7"/>
    </row>
    <row r="45" spans="6:33" ht="16.5" customHeight="1">
      <c r="F45" s="31" t="s">
        <v>23</v>
      </c>
      <c r="G45" s="1">
        <v>7</v>
      </c>
      <c r="H45" s="1" t="s">
        <v>24</v>
      </c>
      <c r="I45" s="50">
        <v>4</v>
      </c>
      <c r="J45" s="32"/>
      <c r="K45" s="137" t="s">
        <v>89</v>
      </c>
      <c r="L45" s="143"/>
      <c r="M45" s="143"/>
      <c r="N45" s="144"/>
      <c r="Y45" s="31"/>
      <c r="Z45" s="1"/>
      <c r="AA45" s="1"/>
      <c r="AB45" s="27"/>
      <c r="AC45" s="32"/>
      <c r="AD45" s="137" t="s">
        <v>57</v>
      </c>
      <c r="AE45" s="143"/>
      <c r="AF45" s="143"/>
      <c r="AG45" s="144"/>
    </row>
    <row r="46" spans="6:33" ht="16.5" customHeight="1" thickBot="1">
      <c r="F46" s="31" t="s">
        <v>25</v>
      </c>
      <c r="G46" s="1">
        <v>10</v>
      </c>
      <c r="H46" s="1" t="s">
        <v>24</v>
      </c>
      <c r="I46" s="50">
        <v>7</v>
      </c>
      <c r="J46" s="71"/>
      <c r="K46" s="145"/>
      <c r="L46" s="146"/>
      <c r="M46" s="146"/>
      <c r="N46" s="147"/>
      <c r="Y46" s="31" t="s">
        <v>26</v>
      </c>
      <c r="Z46" s="1">
        <v>6</v>
      </c>
      <c r="AA46" s="1" t="s">
        <v>24</v>
      </c>
      <c r="AB46" s="27">
        <v>9</v>
      </c>
      <c r="AC46" s="32"/>
      <c r="AD46" s="145"/>
      <c r="AE46" s="146"/>
      <c r="AF46" s="146"/>
      <c r="AG46" s="147"/>
    </row>
    <row r="47" spans="6:33" ht="16.5" customHeight="1" thickTop="1">
      <c r="F47" s="31"/>
      <c r="G47" s="1"/>
      <c r="H47" s="1"/>
      <c r="I47" s="27"/>
      <c r="J47" s="32"/>
      <c r="Y47" s="31"/>
      <c r="Z47" s="1"/>
      <c r="AA47" s="1"/>
      <c r="AB47" s="50"/>
      <c r="AC47" s="52"/>
      <c r="AF47" s="7"/>
      <c r="AG47" s="7"/>
    </row>
    <row r="48" spans="6:33" ht="16.5" customHeight="1">
      <c r="F48" s="31" t="s">
        <v>26</v>
      </c>
      <c r="G48" s="1">
        <f>G45+G46</f>
        <v>17</v>
      </c>
      <c r="H48" s="1" t="s">
        <v>24</v>
      </c>
      <c r="I48" s="27">
        <f>I45+I46</f>
        <v>11</v>
      </c>
      <c r="J48" s="32"/>
      <c r="K48" s="151" t="s">
        <v>8</v>
      </c>
      <c r="L48" s="151"/>
      <c r="Z48" s="1"/>
      <c r="AA48" s="1"/>
      <c r="AB48" s="50"/>
      <c r="AC48" s="32"/>
      <c r="AD48" s="3" t="s">
        <v>12</v>
      </c>
      <c r="AE48" s="3"/>
      <c r="AF48" s="7"/>
      <c r="AG48" s="7"/>
    </row>
    <row r="49" spans="2:33" ht="16.5" customHeight="1" thickBot="1">
      <c r="B49" s="137" t="s">
        <v>90</v>
      </c>
      <c r="C49" s="143"/>
      <c r="D49" s="143"/>
      <c r="E49" s="144"/>
      <c r="F49" s="29"/>
      <c r="G49" s="24"/>
      <c r="H49" s="24"/>
      <c r="I49" s="28"/>
      <c r="J49" s="32"/>
      <c r="K49" s="137" t="s">
        <v>90</v>
      </c>
      <c r="L49" s="143"/>
      <c r="M49" s="143"/>
      <c r="N49" s="144"/>
      <c r="U49" s="137" t="s">
        <v>57</v>
      </c>
      <c r="V49" s="143"/>
      <c r="W49" s="143"/>
      <c r="X49" s="144"/>
      <c r="Y49" s="51"/>
      <c r="Z49" s="37"/>
      <c r="AA49" s="37"/>
      <c r="AB49" s="43"/>
      <c r="AC49" s="32"/>
      <c r="AD49" s="137" t="s">
        <v>32</v>
      </c>
      <c r="AE49" s="143"/>
      <c r="AF49" s="143"/>
      <c r="AG49" s="144"/>
    </row>
    <row r="50" spans="2:33" ht="16.5" customHeight="1" thickTop="1">
      <c r="B50" s="145"/>
      <c r="C50" s="146"/>
      <c r="D50" s="146"/>
      <c r="E50" s="147"/>
      <c r="G50"/>
      <c r="H50"/>
      <c r="I50"/>
      <c r="J50" s="30"/>
      <c r="K50" s="145"/>
      <c r="L50" s="146"/>
      <c r="M50" s="146"/>
      <c r="N50" s="147"/>
      <c r="U50" s="145"/>
      <c r="V50" s="146"/>
      <c r="W50" s="146"/>
      <c r="X50" s="147"/>
      <c r="Y50" s="30"/>
      <c r="Z50"/>
      <c r="AA50"/>
      <c r="AB50"/>
      <c r="AC50" s="30"/>
      <c r="AD50" s="145"/>
      <c r="AE50" s="146"/>
      <c r="AF50" s="146"/>
      <c r="AG50" s="147"/>
    </row>
    <row r="51" ht="16.5" customHeight="1"/>
  </sheetData>
  <mergeCells count="44">
    <mergeCell ref="AD45:AG46"/>
    <mergeCell ref="AD49:AG50"/>
    <mergeCell ref="Y44:AB44"/>
    <mergeCell ref="U43:X44"/>
    <mergeCell ref="U49:X50"/>
    <mergeCell ref="B4:E4"/>
    <mergeCell ref="F8:I8"/>
    <mergeCell ref="F28:I28"/>
    <mergeCell ref="J13:M13"/>
    <mergeCell ref="B14:E14"/>
    <mergeCell ref="B24:E24"/>
    <mergeCell ref="A39:A40"/>
    <mergeCell ref="A23:A24"/>
    <mergeCell ref="A29:A30"/>
    <mergeCell ref="A3:A4"/>
    <mergeCell ref="A9:A10"/>
    <mergeCell ref="A13:A14"/>
    <mergeCell ref="A19:A20"/>
    <mergeCell ref="Y13:AB13"/>
    <mergeCell ref="U8:X8"/>
    <mergeCell ref="A33:A34"/>
    <mergeCell ref="U28:X28"/>
    <mergeCell ref="AD19:AE19"/>
    <mergeCell ref="AD20:AG21"/>
    <mergeCell ref="AD23:AE23"/>
    <mergeCell ref="AD24:AG25"/>
    <mergeCell ref="K49:N50"/>
    <mergeCell ref="K45:N46"/>
    <mergeCell ref="K48:L48"/>
    <mergeCell ref="K44:L44"/>
    <mergeCell ref="B49:E50"/>
    <mergeCell ref="B43:E44"/>
    <mergeCell ref="B34:E34"/>
    <mergeCell ref="F44:I44"/>
    <mergeCell ref="A1:E1"/>
    <mergeCell ref="T26:T27"/>
    <mergeCell ref="T36:T37"/>
    <mergeCell ref="T1:Y1"/>
    <mergeCell ref="O19:P19"/>
    <mergeCell ref="O20:R21"/>
    <mergeCell ref="O23:P23"/>
    <mergeCell ref="O24:R25"/>
    <mergeCell ref="T6:T7"/>
    <mergeCell ref="T16:T17"/>
  </mergeCells>
  <printOptions/>
  <pageMargins left="0.59" right="0.29" top="0.97" bottom="1" header="0.512" footer="0.512"/>
  <pageSetup fitToHeight="1" fitToWidth="1" horizontalDpi="360" verticalDpi="360" orientation="portrait" paperSize="9" scale="68" r:id="rId1"/>
  <headerFooter alignWithMargins="0">
    <oddHeader>&amp;C&amp;16文部科学大臣杯　第３０回全日本アルティメット選手権大会　西日本予選会　大会結果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0"/>
  <sheetViews>
    <sheetView workbookViewId="0" topLeftCell="A43">
      <selection activeCell="A1" sqref="A1:E1"/>
    </sheetView>
  </sheetViews>
  <sheetFormatPr defaultColWidth="9.00390625" defaultRowHeight="13.5"/>
  <cols>
    <col min="1" max="1" width="14.375" style="0" customWidth="1"/>
    <col min="2" max="2" width="3.375" style="30" customWidth="1"/>
    <col min="3" max="5" width="3.375" style="0" customWidth="1"/>
    <col min="6" max="6" width="3.375" style="30" customWidth="1"/>
    <col min="7" max="14" width="3.375" style="7" customWidth="1"/>
    <col min="15" max="16" width="3.625" style="7" customWidth="1"/>
    <col min="17" max="18" width="3.625" style="0" customWidth="1"/>
    <col min="19" max="19" width="3.25390625" style="0" customWidth="1"/>
    <col min="20" max="20" width="13.00390625" style="7" customWidth="1"/>
    <col min="21" max="21" width="3.375" style="30" customWidth="1"/>
    <col min="22" max="28" width="3.375" style="7" customWidth="1"/>
    <col min="29" max="31" width="3.625" style="7" customWidth="1"/>
    <col min="32" max="33" width="3.625" style="0" customWidth="1"/>
  </cols>
  <sheetData>
    <row r="1" spans="1:31" ht="13.5">
      <c r="A1" s="133" t="s">
        <v>67</v>
      </c>
      <c r="B1" s="133"/>
      <c r="C1" s="133"/>
      <c r="D1" s="133"/>
      <c r="E1" s="133"/>
      <c r="G1" s="30"/>
      <c r="T1" s="133" t="s">
        <v>82</v>
      </c>
      <c r="U1" s="133"/>
      <c r="V1" s="133"/>
      <c r="W1" s="133"/>
      <c r="X1" s="133"/>
      <c r="Y1" s="133"/>
      <c r="Z1"/>
      <c r="AA1"/>
      <c r="AB1"/>
      <c r="AC1"/>
      <c r="AD1"/>
      <c r="AE1"/>
    </row>
    <row r="2" ht="9" customHeight="1"/>
    <row r="3" spans="1:5" ht="16.5" customHeight="1" thickBot="1">
      <c r="A3" s="155" t="s">
        <v>105</v>
      </c>
      <c r="B3" s="36"/>
      <c r="C3" s="37"/>
      <c r="D3" s="37"/>
      <c r="E3" s="37"/>
    </row>
    <row r="4" spans="1:21" ht="16.5" customHeight="1" thickTop="1">
      <c r="A4" s="135"/>
      <c r="B4" s="157" t="s">
        <v>38</v>
      </c>
      <c r="C4" s="153"/>
      <c r="D4" s="153"/>
      <c r="E4" s="153"/>
      <c r="F4" s="38"/>
      <c r="U4" s="32"/>
    </row>
    <row r="5" spans="2:21" ht="16.5" customHeight="1">
      <c r="B5" s="31" t="s">
        <v>92</v>
      </c>
      <c r="C5" s="1">
        <v>9</v>
      </c>
      <c r="D5" s="1" t="s">
        <v>93</v>
      </c>
      <c r="E5" s="1">
        <v>0</v>
      </c>
      <c r="F5" s="38"/>
      <c r="U5" s="32"/>
    </row>
    <row r="6" spans="2:21" ht="16.5" customHeight="1" thickBot="1">
      <c r="B6" s="31" t="s">
        <v>94</v>
      </c>
      <c r="C6" s="1">
        <v>8</v>
      </c>
      <c r="D6" s="1" t="s">
        <v>93</v>
      </c>
      <c r="E6" s="1">
        <v>2</v>
      </c>
      <c r="F6" s="38"/>
      <c r="T6" s="134" t="s">
        <v>44</v>
      </c>
      <c r="U6" s="65"/>
    </row>
    <row r="7" spans="2:24" ht="16.5" customHeight="1" thickTop="1">
      <c r="B7" s="31"/>
      <c r="C7" s="1"/>
      <c r="D7" s="1"/>
      <c r="E7" s="1"/>
      <c r="F7" s="54"/>
      <c r="G7" s="41"/>
      <c r="H7" s="41"/>
      <c r="I7" s="53"/>
      <c r="T7" s="135"/>
      <c r="U7" s="72"/>
      <c r="V7" s="68"/>
      <c r="W7" s="68"/>
      <c r="X7" s="69"/>
    </row>
    <row r="8" spans="2:30" ht="16.5" customHeight="1">
      <c r="B8" s="31" t="s">
        <v>95</v>
      </c>
      <c r="C8" s="1">
        <f>C5+C6</f>
        <v>17</v>
      </c>
      <c r="D8" s="1" t="s">
        <v>93</v>
      </c>
      <c r="E8" s="1">
        <f>E5+E6</f>
        <v>2</v>
      </c>
      <c r="F8" s="152" t="s">
        <v>114</v>
      </c>
      <c r="G8" s="153"/>
      <c r="H8" s="153"/>
      <c r="I8" s="154"/>
      <c r="L8" s="34"/>
      <c r="M8" s="34"/>
      <c r="N8" s="34"/>
      <c r="O8" s="34"/>
      <c r="U8" s="153" t="s">
        <v>115</v>
      </c>
      <c r="V8" s="153"/>
      <c r="W8" s="153"/>
      <c r="X8" s="156"/>
      <c r="AA8" s="34"/>
      <c r="AB8" s="34"/>
      <c r="AC8" s="34"/>
      <c r="AD8" s="34"/>
    </row>
    <row r="9" spans="1:30" ht="16.5" customHeight="1">
      <c r="A9" s="155" t="s">
        <v>106</v>
      </c>
      <c r="B9" s="29"/>
      <c r="C9" s="24"/>
      <c r="D9" s="24"/>
      <c r="E9" s="24"/>
      <c r="F9" s="33"/>
      <c r="I9" s="49"/>
      <c r="L9" s="3"/>
      <c r="M9" s="3"/>
      <c r="N9" s="34"/>
      <c r="O9" s="34"/>
      <c r="U9" s="32"/>
      <c r="X9" s="42"/>
      <c r="AA9" s="3"/>
      <c r="AB9" s="3"/>
      <c r="AC9" s="34"/>
      <c r="AD9" s="34"/>
    </row>
    <row r="10" spans="1:30" ht="16.5" customHeight="1">
      <c r="A10" s="135"/>
      <c r="F10" s="31" t="s">
        <v>92</v>
      </c>
      <c r="G10" s="1">
        <v>8</v>
      </c>
      <c r="H10" s="1" t="s">
        <v>93</v>
      </c>
      <c r="I10" s="50">
        <v>6</v>
      </c>
      <c r="L10" s="1"/>
      <c r="M10" s="26"/>
      <c r="N10" s="26"/>
      <c r="O10" s="26"/>
      <c r="U10" s="31" t="s">
        <v>92</v>
      </c>
      <c r="V10" s="1">
        <v>0</v>
      </c>
      <c r="W10" s="1" t="s">
        <v>93</v>
      </c>
      <c r="X10" s="27">
        <v>7</v>
      </c>
      <c r="AA10" s="1"/>
      <c r="AB10" s="34"/>
      <c r="AC10" s="26"/>
      <c r="AD10" s="26"/>
    </row>
    <row r="11" spans="1:30" ht="16.5" customHeight="1" thickBot="1">
      <c r="A11" s="26"/>
      <c r="F11" s="31" t="s">
        <v>94</v>
      </c>
      <c r="G11" s="1">
        <v>9</v>
      </c>
      <c r="H11" s="1" t="s">
        <v>93</v>
      </c>
      <c r="I11" s="50">
        <v>2</v>
      </c>
      <c r="J11" s="37"/>
      <c r="K11" s="37"/>
      <c r="L11" s="46"/>
      <c r="M11" s="46"/>
      <c r="N11" s="26"/>
      <c r="O11" s="26"/>
      <c r="U11" s="31" t="s">
        <v>94</v>
      </c>
      <c r="V11" s="1">
        <v>2</v>
      </c>
      <c r="W11" s="1" t="s">
        <v>93</v>
      </c>
      <c r="X11" s="27">
        <v>7</v>
      </c>
      <c r="Y11" s="37"/>
      <c r="Z11" s="37"/>
      <c r="AA11" s="46"/>
      <c r="AB11" s="46"/>
      <c r="AC11" s="26"/>
      <c r="AD11" s="26"/>
    </row>
    <row r="12" spans="6:30" ht="16.5" customHeight="1" thickTop="1">
      <c r="F12" s="32"/>
      <c r="I12" s="42"/>
      <c r="L12" s="34"/>
      <c r="M12" s="56"/>
      <c r="N12" s="34"/>
      <c r="O12" s="34"/>
      <c r="U12" s="32"/>
      <c r="X12" s="49"/>
      <c r="Y12" s="41"/>
      <c r="Z12" s="41"/>
      <c r="AA12" s="48"/>
      <c r="AB12" s="48"/>
      <c r="AC12" s="35"/>
      <c r="AD12" s="34"/>
    </row>
    <row r="13" spans="1:30" ht="16.5" customHeight="1" thickBot="1">
      <c r="A13" s="155" t="s">
        <v>107</v>
      </c>
      <c r="B13" s="65"/>
      <c r="C13" s="7"/>
      <c r="D13" s="7"/>
      <c r="E13" s="7"/>
      <c r="F13" s="31" t="s">
        <v>95</v>
      </c>
      <c r="G13" s="1">
        <f>G10+G11</f>
        <v>17</v>
      </c>
      <c r="H13" s="1" t="s">
        <v>93</v>
      </c>
      <c r="I13" s="27">
        <f>I10+I11</f>
        <v>8</v>
      </c>
      <c r="J13" s="153" t="s">
        <v>116</v>
      </c>
      <c r="K13" s="153"/>
      <c r="L13" s="153"/>
      <c r="M13" s="156"/>
      <c r="N13" s="34"/>
      <c r="O13" s="34"/>
      <c r="U13" s="31" t="s">
        <v>95</v>
      </c>
      <c r="V13" s="1">
        <f>V10+V11</f>
        <v>2</v>
      </c>
      <c r="W13" s="1" t="s">
        <v>93</v>
      </c>
      <c r="X13" s="50">
        <f>X10+X11</f>
        <v>14</v>
      </c>
      <c r="Y13" s="153" t="s">
        <v>117</v>
      </c>
      <c r="Z13" s="153"/>
      <c r="AA13" s="153"/>
      <c r="AB13" s="153"/>
      <c r="AC13" s="35"/>
      <c r="AD13" s="34"/>
    </row>
    <row r="14" spans="1:30" ht="16.5" customHeight="1" thickTop="1">
      <c r="A14" s="135"/>
      <c r="B14" s="148" t="s">
        <v>118</v>
      </c>
      <c r="C14" s="149"/>
      <c r="D14" s="149"/>
      <c r="E14" s="150"/>
      <c r="F14" s="32"/>
      <c r="I14" s="42"/>
      <c r="L14" s="1"/>
      <c r="M14" s="56"/>
      <c r="N14" s="34"/>
      <c r="O14" s="26"/>
      <c r="U14" s="32"/>
      <c r="X14" s="49"/>
      <c r="AA14" s="1"/>
      <c r="AB14" s="34"/>
      <c r="AC14" s="35"/>
      <c r="AD14" s="26"/>
    </row>
    <row r="15" spans="2:30" ht="16.5" customHeight="1">
      <c r="B15" s="31" t="s">
        <v>92</v>
      </c>
      <c r="C15" s="1">
        <v>9</v>
      </c>
      <c r="D15" s="1" t="s">
        <v>93</v>
      </c>
      <c r="E15" s="50">
        <v>2</v>
      </c>
      <c r="F15" s="32"/>
      <c r="I15" s="42"/>
      <c r="L15" s="34"/>
      <c r="M15" s="56"/>
      <c r="N15" s="34"/>
      <c r="O15" s="26"/>
      <c r="U15" s="32"/>
      <c r="X15" s="49"/>
      <c r="AA15" s="34"/>
      <c r="AB15" s="34"/>
      <c r="AC15" s="35"/>
      <c r="AD15" s="26"/>
    </row>
    <row r="16" spans="2:29" ht="16.5" customHeight="1" thickBot="1">
      <c r="B16" s="31" t="s">
        <v>94</v>
      </c>
      <c r="C16" s="1">
        <v>8</v>
      </c>
      <c r="D16" s="1" t="s">
        <v>93</v>
      </c>
      <c r="E16" s="50">
        <v>1</v>
      </c>
      <c r="F16" s="39"/>
      <c r="G16" s="37"/>
      <c r="H16" s="37"/>
      <c r="I16" s="40"/>
      <c r="M16" s="42"/>
      <c r="T16" s="134" t="s">
        <v>66</v>
      </c>
      <c r="U16" s="51"/>
      <c r="V16" s="37"/>
      <c r="W16" s="37"/>
      <c r="X16" s="43"/>
      <c r="AC16" s="25"/>
    </row>
    <row r="17" spans="2:29" ht="16.5" customHeight="1" thickTop="1">
      <c r="B17" s="31"/>
      <c r="C17" s="1"/>
      <c r="D17" s="1"/>
      <c r="E17" s="27"/>
      <c r="F17" s="32"/>
      <c r="M17" s="42"/>
      <c r="T17" s="135"/>
      <c r="U17" s="32"/>
      <c r="AC17" s="25"/>
    </row>
    <row r="18" spans="2:29" ht="16.5" customHeight="1">
      <c r="B18" s="31" t="s">
        <v>96</v>
      </c>
      <c r="C18" s="1">
        <f>C15+C16</f>
        <v>17</v>
      </c>
      <c r="D18" s="1" t="s">
        <v>97</v>
      </c>
      <c r="E18" s="27">
        <f>E15+E16</f>
        <v>3</v>
      </c>
      <c r="F18" s="32"/>
      <c r="M18" s="42"/>
      <c r="U18" s="32"/>
      <c r="AC18" s="25"/>
    </row>
    <row r="19" spans="1:33" ht="16.5" customHeight="1">
      <c r="A19" s="155" t="s">
        <v>125</v>
      </c>
      <c r="B19" s="29"/>
      <c r="C19" s="24"/>
      <c r="D19" s="24"/>
      <c r="E19" s="28"/>
      <c r="F19" s="32"/>
      <c r="M19" s="42"/>
      <c r="O19" s="136" t="s">
        <v>5</v>
      </c>
      <c r="P19" s="136"/>
      <c r="Q19" s="7"/>
      <c r="R19" s="7"/>
      <c r="U19" s="32"/>
      <c r="AC19" s="25"/>
      <c r="AD19" s="136" t="s">
        <v>9</v>
      </c>
      <c r="AE19" s="136"/>
      <c r="AF19" s="7"/>
      <c r="AG19" s="7"/>
    </row>
    <row r="20" spans="1:33" ht="16.5" customHeight="1">
      <c r="A20" s="135"/>
      <c r="J20" s="31" t="s">
        <v>98</v>
      </c>
      <c r="K20" s="1">
        <v>4</v>
      </c>
      <c r="L20" s="1" t="s">
        <v>99</v>
      </c>
      <c r="M20" s="27">
        <v>6</v>
      </c>
      <c r="O20" s="137" t="s">
        <v>161</v>
      </c>
      <c r="P20" s="138"/>
      <c r="Q20" s="138"/>
      <c r="R20" s="139"/>
      <c r="Y20" s="31" t="s">
        <v>92</v>
      </c>
      <c r="Z20" s="1">
        <v>2</v>
      </c>
      <c r="AA20" s="1" t="s">
        <v>93</v>
      </c>
      <c r="AB20" s="1">
        <v>4</v>
      </c>
      <c r="AC20" s="25"/>
      <c r="AD20" s="137" t="s">
        <v>33</v>
      </c>
      <c r="AE20" s="138"/>
      <c r="AF20" s="138"/>
      <c r="AG20" s="139"/>
    </row>
    <row r="21" spans="1:33" ht="16.5" customHeight="1" thickBot="1">
      <c r="A21" s="26"/>
      <c r="J21" s="31" t="s">
        <v>100</v>
      </c>
      <c r="K21" s="1">
        <v>2</v>
      </c>
      <c r="L21" s="1" t="s">
        <v>99</v>
      </c>
      <c r="M21" s="27">
        <v>9</v>
      </c>
      <c r="N21" s="37"/>
      <c r="O21" s="140"/>
      <c r="P21" s="141"/>
      <c r="Q21" s="141"/>
      <c r="R21" s="142"/>
      <c r="Y21" s="31" t="s">
        <v>94</v>
      </c>
      <c r="Z21" s="1">
        <v>5</v>
      </c>
      <c r="AA21" s="1" t="s">
        <v>93</v>
      </c>
      <c r="AB21" s="1">
        <v>4</v>
      </c>
      <c r="AC21" s="70"/>
      <c r="AD21" s="140"/>
      <c r="AE21" s="141"/>
      <c r="AF21" s="141"/>
      <c r="AG21" s="142"/>
    </row>
    <row r="22" spans="1:33" ht="16.5" customHeight="1" thickTop="1">
      <c r="A22" s="26"/>
      <c r="J22" s="30"/>
      <c r="M22" s="49"/>
      <c r="Q22" s="7"/>
      <c r="R22" s="7"/>
      <c r="Y22" s="32"/>
      <c r="AC22" s="47"/>
      <c r="AF22" s="7"/>
      <c r="AG22" s="7"/>
    </row>
    <row r="23" spans="1:33" ht="16.5" customHeight="1" thickBot="1">
      <c r="A23" s="155" t="s">
        <v>108</v>
      </c>
      <c r="B23" s="32"/>
      <c r="C23" s="7"/>
      <c r="D23" s="7"/>
      <c r="E23" s="7"/>
      <c r="J23" s="31" t="s">
        <v>101</v>
      </c>
      <c r="K23" s="1">
        <f>K20+K21</f>
        <v>6</v>
      </c>
      <c r="L23" s="1" t="s">
        <v>99</v>
      </c>
      <c r="M23" s="50">
        <f>M20+M21</f>
        <v>15</v>
      </c>
      <c r="O23" s="136" t="s">
        <v>6</v>
      </c>
      <c r="P23" s="136"/>
      <c r="Q23" s="7"/>
      <c r="R23" s="7"/>
      <c r="Y23" s="31" t="s">
        <v>95</v>
      </c>
      <c r="Z23" s="1">
        <f>Z20+Z21</f>
        <v>7</v>
      </c>
      <c r="AA23" s="1" t="s">
        <v>93</v>
      </c>
      <c r="AB23" s="1">
        <f>AB20+AB21</f>
        <v>8</v>
      </c>
      <c r="AC23" s="44"/>
      <c r="AD23" s="136" t="s">
        <v>10</v>
      </c>
      <c r="AE23" s="136"/>
      <c r="AF23" s="7"/>
      <c r="AG23" s="7"/>
    </row>
    <row r="24" spans="1:33" ht="16.5" customHeight="1" thickTop="1">
      <c r="A24" s="135"/>
      <c r="B24" s="148" t="s">
        <v>119</v>
      </c>
      <c r="C24" s="149"/>
      <c r="D24" s="149"/>
      <c r="E24" s="150"/>
      <c r="F24" s="32"/>
      <c r="G24" s="3"/>
      <c r="H24" s="3"/>
      <c r="I24" s="34"/>
      <c r="J24" s="34"/>
      <c r="K24" s="34"/>
      <c r="M24" s="49"/>
      <c r="O24" s="137" t="s">
        <v>162</v>
      </c>
      <c r="P24" s="138"/>
      <c r="Q24" s="138"/>
      <c r="R24" s="139"/>
      <c r="U24" s="32"/>
      <c r="V24" s="3"/>
      <c r="W24" s="3"/>
      <c r="X24" s="34"/>
      <c r="Y24" s="34"/>
      <c r="Z24" s="34"/>
      <c r="AC24" s="44"/>
      <c r="AD24" s="137" t="s">
        <v>66</v>
      </c>
      <c r="AE24" s="138"/>
      <c r="AF24" s="138"/>
      <c r="AG24" s="139"/>
    </row>
    <row r="25" spans="2:33" ht="16.5" customHeight="1">
      <c r="B25" s="31" t="s">
        <v>98</v>
      </c>
      <c r="C25" s="1">
        <v>9</v>
      </c>
      <c r="D25" s="1" t="s">
        <v>99</v>
      </c>
      <c r="E25" s="50">
        <v>0</v>
      </c>
      <c r="F25" s="32"/>
      <c r="G25" s="1"/>
      <c r="H25" s="26"/>
      <c r="I25" s="26"/>
      <c r="J25" s="26"/>
      <c r="K25" s="26"/>
      <c r="M25" s="49"/>
      <c r="O25" s="140"/>
      <c r="P25" s="141"/>
      <c r="Q25" s="141"/>
      <c r="R25" s="142"/>
      <c r="U25" s="32"/>
      <c r="V25" s="1"/>
      <c r="W25" s="26"/>
      <c r="X25" s="26"/>
      <c r="Y25" s="26"/>
      <c r="Z25" s="26"/>
      <c r="AC25" s="44"/>
      <c r="AD25" s="140"/>
      <c r="AE25" s="141"/>
      <c r="AF25" s="141"/>
      <c r="AG25" s="142"/>
    </row>
    <row r="26" spans="2:29" ht="16.5" customHeight="1" thickBot="1">
      <c r="B26" s="31" t="s">
        <v>100</v>
      </c>
      <c r="C26" s="1">
        <v>8</v>
      </c>
      <c r="D26" s="1" t="s">
        <v>99</v>
      </c>
      <c r="E26" s="50">
        <v>1</v>
      </c>
      <c r="F26" s="32"/>
      <c r="M26" s="49"/>
      <c r="T26" s="134" t="s">
        <v>36</v>
      </c>
      <c r="U26" s="32"/>
      <c r="AC26" s="44"/>
    </row>
    <row r="27" spans="2:29" ht="16.5" customHeight="1" thickTop="1">
      <c r="B27" s="31"/>
      <c r="C27" s="1"/>
      <c r="D27" s="1"/>
      <c r="E27" s="27"/>
      <c r="F27" s="52"/>
      <c r="G27" s="41"/>
      <c r="H27" s="41"/>
      <c r="I27" s="41"/>
      <c r="J27" s="44"/>
      <c r="M27" s="49"/>
      <c r="T27" s="135"/>
      <c r="U27" s="72"/>
      <c r="V27" s="68"/>
      <c r="W27" s="68"/>
      <c r="X27" s="69"/>
      <c r="AC27" s="44"/>
    </row>
    <row r="28" spans="2:29" ht="16.5" customHeight="1">
      <c r="B28" s="31" t="s">
        <v>101</v>
      </c>
      <c r="C28" s="1">
        <f>C25+C26</f>
        <v>17</v>
      </c>
      <c r="D28" s="1" t="s">
        <v>99</v>
      </c>
      <c r="E28" s="27">
        <f>E25+E26</f>
        <v>1</v>
      </c>
      <c r="F28" s="153" t="s">
        <v>123</v>
      </c>
      <c r="G28" s="153"/>
      <c r="H28" s="153"/>
      <c r="I28" s="153"/>
      <c r="J28" s="44"/>
      <c r="M28" s="49"/>
      <c r="U28" s="153" t="s">
        <v>120</v>
      </c>
      <c r="V28" s="153"/>
      <c r="W28" s="153"/>
      <c r="X28" s="156"/>
      <c r="AC28" s="44"/>
    </row>
    <row r="29" spans="1:29" ht="16.5" customHeight="1">
      <c r="A29" s="155" t="s">
        <v>109</v>
      </c>
      <c r="B29" s="66"/>
      <c r="C29" s="24"/>
      <c r="D29" s="24"/>
      <c r="E29" s="28"/>
      <c r="F29" s="32"/>
      <c r="J29" s="44"/>
      <c r="M29" s="49"/>
      <c r="U29" s="32"/>
      <c r="X29" s="42"/>
      <c r="AC29" s="44"/>
    </row>
    <row r="30" spans="1:29" ht="16.5" customHeight="1">
      <c r="A30" s="135"/>
      <c r="F30" s="31" t="s">
        <v>102</v>
      </c>
      <c r="G30" s="1">
        <v>9</v>
      </c>
      <c r="H30" s="1" t="s">
        <v>103</v>
      </c>
      <c r="I30" s="1">
        <v>0</v>
      </c>
      <c r="J30" s="44"/>
      <c r="M30" s="49"/>
      <c r="U30" s="31" t="s">
        <v>92</v>
      </c>
      <c r="V30" s="1">
        <v>2</v>
      </c>
      <c r="W30" s="1" t="s">
        <v>93</v>
      </c>
      <c r="X30" s="27">
        <v>3</v>
      </c>
      <c r="AC30" s="44"/>
    </row>
    <row r="31" spans="1:29" ht="16.5" customHeight="1" thickBot="1">
      <c r="A31" s="26"/>
      <c r="F31" s="31" t="s">
        <v>104</v>
      </c>
      <c r="G31" s="1">
        <v>8</v>
      </c>
      <c r="H31" s="1" t="s">
        <v>103</v>
      </c>
      <c r="I31" s="1">
        <v>3</v>
      </c>
      <c r="J31" s="45"/>
      <c r="K31" s="37"/>
      <c r="L31" s="37"/>
      <c r="M31" s="43"/>
      <c r="U31" s="31" t="s">
        <v>94</v>
      </c>
      <c r="V31" s="1">
        <v>3</v>
      </c>
      <c r="W31" s="1" t="s">
        <v>93</v>
      </c>
      <c r="X31" s="27">
        <v>8</v>
      </c>
      <c r="Y31" s="37"/>
      <c r="Z31" s="37"/>
      <c r="AA31" s="37"/>
      <c r="AB31" s="37"/>
      <c r="AC31" s="44"/>
    </row>
    <row r="32" spans="10:24" ht="16.5" customHeight="1" thickTop="1">
      <c r="J32" s="25"/>
      <c r="U32" s="32"/>
      <c r="X32" s="49"/>
    </row>
    <row r="33" spans="1:24" ht="16.5" customHeight="1">
      <c r="A33" s="155" t="s">
        <v>110</v>
      </c>
      <c r="B33" s="32"/>
      <c r="C33" s="7"/>
      <c r="D33" s="7"/>
      <c r="E33" s="7"/>
      <c r="F33" s="31" t="s">
        <v>101</v>
      </c>
      <c r="G33" s="1">
        <f>G30+G31</f>
        <v>17</v>
      </c>
      <c r="H33" s="1" t="s">
        <v>99</v>
      </c>
      <c r="I33" s="1">
        <f>I30+I31</f>
        <v>3</v>
      </c>
      <c r="J33" s="25"/>
      <c r="U33" s="31" t="s">
        <v>95</v>
      </c>
      <c r="V33" s="1">
        <f>V30+V31</f>
        <v>5</v>
      </c>
      <c r="W33" s="1" t="s">
        <v>93</v>
      </c>
      <c r="X33" s="50">
        <f>X30+X31</f>
        <v>11</v>
      </c>
    </row>
    <row r="34" spans="1:24" ht="16.5" customHeight="1">
      <c r="A34" s="135"/>
      <c r="B34" s="158" t="s">
        <v>39</v>
      </c>
      <c r="C34" s="159"/>
      <c r="D34" s="159"/>
      <c r="E34" s="160"/>
      <c r="F34" s="32"/>
      <c r="J34" s="25"/>
      <c r="U34" s="32"/>
      <c r="X34" s="49"/>
    </row>
    <row r="35" spans="2:24" ht="16.5" customHeight="1">
      <c r="B35" s="31" t="s">
        <v>98</v>
      </c>
      <c r="C35" s="1">
        <v>5</v>
      </c>
      <c r="D35" s="1" t="s">
        <v>99</v>
      </c>
      <c r="E35" s="27">
        <v>3</v>
      </c>
      <c r="F35" s="32"/>
      <c r="J35" s="25"/>
      <c r="U35" s="32"/>
      <c r="X35" s="49"/>
    </row>
    <row r="36" spans="2:24" ht="16.5" customHeight="1" thickBot="1">
      <c r="B36" s="31" t="s">
        <v>100</v>
      </c>
      <c r="C36" s="1">
        <v>4</v>
      </c>
      <c r="D36" s="1" t="s">
        <v>99</v>
      </c>
      <c r="E36" s="27">
        <v>8</v>
      </c>
      <c r="F36" s="32"/>
      <c r="I36" s="42"/>
      <c r="J36" s="25"/>
      <c r="T36" s="134" t="s">
        <v>33</v>
      </c>
      <c r="U36" s="51"/>
      <c r="V36" s="37"/>
      <c r="W36" s="37"/>
      <c r="X36" s="43"/>
    </row>
    <row r="37" spans="2:21" ht="16.5" customHeight="1" thickTop="1">
      <c r="B37" s="31"/>
      <c r="C37" s="1"/>
      <c r="D37" s="1"/>
      <c r="E37" s="50"/>
      <c r="F37" s="52"/>
      <c r="G37" s="41"/>
      <c r="H37" s="41"/>
      <c r="I37" s="41"/>
      <c r="T37" s="135"/>
      <c r="U37" s="32"/>
    </row>
    <row r="38" spans="2:21" ht="16.5" customHeight="1">
      <c r="B38" s="31" t="s">
        <v>101</v>
      </c>
      <c r="C38" s="1">
        <f>C35+C36</f>
        <v>9</v>
      </c>
      <c r="D38" s="1" t="s">
        <v>99</v>
      </c>
      <c r="E38" s="50">
        <f>E35+E36</f>
        <v>11</v>
      </c>
      <c r="F38" s="32"/>
      <c r="U38" s="32"/>
    </row>
    <row r="39" spans="1:26" ht="16.5" customHeight="1" thickBot="1">
      <c r="A39" s="155" t="s">
        <v>111</v>
      </c>
      <c r="B39" s="36"/>
      <c r="C39" s="37"/>
      <c r="D39" s="37"/>
      <c r="E39" s="43"/>
      <c r="F39" s="32"/>
      <c r="G39" s="1"/>
      <c r="H39" s="34"/>
      <c r="I39" s="34"/>
      <c r="J39" s="26"/>
      <c r="K39" s="26"/>
      <c r="U39" s="32"/>
      <c r="V39" s="1"/>
      <c r="W39" s="26"/>
      <c r="X39" s="26"/>
      <c r="Y39" s="26"/>
      <c r="Z39" s="26"/>
    </row>
    <row r="40" spans="1:26" ht="16.5" customHeight="1" thickTop="1">
      <c r="A40" s="135"/>
      <c r="G40" s="26"/>
      <c r="H40" s="26"/>
      <c r="I40" s="26"/>
      <c r="J40" s="26"/>
      <c r="K40" s="26"/>
      <c r="V40" s="26"/>
      <c r="W40" s="26"/>
      <c r="X40" s="26"/>
      <c r="Y40" s="26"/>
      <c r="Z40" s="26"/>
    </row>
    <row r="41" spans="1:26" ht="16.5" customHeight="1">
      <c r="A41" s="26"/>
      <c r="G41" s="26"/>
      <c r="H41" s="26"/>
      <c r="I41" s="26"/>
      <c r="J41" s="26"/>
      <c r="K41" s="26"/>
      <c r="V41" s="26"/>
      <c r="W41" s="26"/>
      <c r="X41" s="26"/>
      <c r="Y41" s="26"/>
      <c r="Z41" s="26"/>
    </row>
    <row r="42" spans="1:26" ht="16.5" customHeight="1">
      <c r="A42" s="26"/>
      <c r="G42" s="26"/>
      <c r="H42" s="26"/>
      <c r="I42" s="26"/>
      <c r="J42" s="26"/>
      <c r="K42" s="26"/>
      <c r="V42" s="26"/>
      <c r="W42" s="26"/>
      <c r="X42" s="26"/>
      <c r="Y42" s="26"/>
      <c r="Z42" s="26"/>
    </row>
    <row r="43" spans="2:33" ht="16.5" customHeight="1">
      <c r="B43" s="137" t="s">
        <v>91</v>
      </c>
      <c r="C43" s="143"/>
      <c r="D43" s="143"/>
      <c r="E43" s="144"/>
      <c r="F43" s="32"/>
      <c r="J43" s="30"/>
      <c r="U43" s="137" t="s">
        <v>44</v>
      </c>
      <c r="V43" s="143"/>
      <c r="W43" s="143"/>
      <c r="X43" s="144"/>
      <c r="Y43" s="32"/>
      <c r="AC43" s="30"/>
      <c r="AF43" s="7"/>
      <c r="AG43" s="7"/>
    </row>
    <row r="44" spans="2:33" ht="16.5" customHeight="1">
      <c r="B44" s="145"/>
      <c r="C44" s="146"/>
      <c r="D44" s="146"/>
      <c r="E44" s="147"/>
      <c r="F44" s="158" t="s">
        <v>121</v>
      </c>
      <c r="G44" s="159"/>
      <c r="H44" s="159"/>
      <c r="I44" s="160"/>
      <c r="J44" s="32"/>
      <c r="K44" s="151" t="s">
        <v>7</v>
      </c>
      <c r="L44" s="151"/>
      <c r="U44" s="145"/>
      <c r="V44" s="146"/>
      <c r="W44" s="146"/>
      <c r="X44" s="147"/>
      <c r="Y44" s="158" t="s">
        <v>122</v>
      </c>
      <c r="Z44" s="159"/>
      <c r="AA44" s="159"/>
      <c r="AB44" s="160"/>
      <c r="AC44" s="32"/>
      <c r="AD44" s="3" t="s">
        <v>11</v>
      </c>
      <c r="AE44" s="3"/>
      <c r="AF44" s="7"/>
      <c r="AG44" s="7"/>
    </row>
    <row r="45" spans="6:33" ht="16.5" customHeight="1">
      <c r="F45" s="31" t="s">
        <v>98</v>
      </c>
      <c r="G45" s="1">
        <v>5</v>
      </c>
      <c r="H45" s="1" t="s">
        <v>99</v>
      </c>
      <c r="I45" s="27">
        <v>8</v>
      </c>
      <c r="J45" s="32"/>
      <c r="K45" s="137" t="s">
        <v>124</v>
      </c>
      <c r="L45" s="143"/>
      <c r="M45" s="143"/>
      <c r="N45" s="144"/>
      <c r="Y45" s="31" t="s">
        <v>92</v>
      </c>
      <c r="Z45" s="1">
        <v>2</v>
      </c>
      <c r="AA45" s="1" t="s">
        <v>93</v>
      </c>
      <c r="AB45" s="27">
        <v>4</v>
      </c>
      <c r="AC45" s="32"/>
      <c r="AD45" s="137" t="s">
        <v>36</v>
      </c>
      <c r="AE45" s="143"/>
      <c r="AF45" s="143"/>
      <c r="AG45" s="144"/>
    </row>
    <row r="46" spans="6:33" ht="16.5" customHeight="1" thickBot="1">
      <c r="F46" s="31" t="s">
        <v>100</v>
      </c>
      <c r="G46" s="1">
        <v>11</v>
      </c>
      <c r="H46" s="1" t="s">
        <v>99</v>
      </c>
      <c r="I46" s="27">
        <v>9</v>
      </c>
      <c r="J46" s="71"/>
      <c r="K46" s="145"/>
      <c r="L46" s="146"/>
      <c r="M46" s="146"/>
      <c r="N46" s="147"/>
      <c r="Y46" s="31" t="s">
        <v>94</v>
      </c>
      <c r="Z46" s="1">
        <v>6</v>
      </c>
      <c r="AA46" s="1" t="s">
        <v>93</v>
      </c>
      <c r="AB46" s="27">
        <v>7</v>
      </c>
      <c r="AC46" s="32"/>
      <c r="AD46" s="145"/>
      <c r="AE46" s="146"/>
      <c r="AF46" s="146"/>
      <c r="AG46" s="147"/>
    </row>
    <row r="47" spans="6:33" ht="16.5" customHeight="1" thickTop="1">
      <c r="F47" s="31"/>
      <c r="G47" s="1"/>
      <c r="H47" s="1"/>
      <c r="I47" s="50"/>
      <c r="J47" s="32"/>
      <c r="Y47" s="32"/>
      <c r="AB47" s="49"/>
      <c r="AC47" s="52"/>
      <c r="AF47" s="7"/>
      <c r="AG47" s="7"/>
    </row>
    <row r="48" spans="6:33" ht="16.5" customHeight="1">
      <c r="F48" s="31" t="s">
        <v>101</v>
      </c>
      <c r="G48" s="1">
        <f>G45+G46</f>
        <v>16</v>
      </c>
      <c r="H48" s="1" t="s">
        <v>99</v>
      </c>
      <c r="I48" s="50">
        <f>I45+I46</f>
        <v>17</v>
      </c>
      <c r="J48" s="32"/>
      <c r="K48" s="151" t="s">
        <v>8</v>
      </c>
      <c r="L48" s="151"/>
      <c r="Y48" s="31" t="s">
        <v>95</v>
      </c>
      <c r="Z48" s="1">
        <f>Z45+Z46</f>
        <v>8</v>
      </c>
      <c r="AA48" s="1" t="s">
        <v>93</v>
      </c>
      <c r="AB48" s="50">
        <f>AB45+AB46</f>
        <v>11</v>
      </c>
      <c r="AC48" s="32"/>
      <c r="AD48" s="3" t="s">
        <v>12</v>
      </c>
      <c r="AE48" s="3"/>
      <c r="AF48" s="7"/>
      <c r="AG48" s="7"/>
    </row>
    <row r="49" spans="2:33" ht="16.5" customHeight="1" thickBot="1">
      <c r="B49" s="137" t="s">
        <v>124</v>
      </c>
      <c r="C49" s="143"/>
      <c r="D49" s="143"/>
      <c r="E49" s="144"/>
      <c r="F49" s="51"/>
      <c r="G49" s="37"/>
      <c r="H49" s="37"/>
      <c r="I49" s="43"/>
      <c r="J49" s="32"/>
      <c r="K49" s="137" t="s">
        <v>91</v>
      </c>
      <c r="L49" s="143"/>
      <c r="M49" s="143"/>
      <c r="N49" s="144"/>
      <c r="U49" s="137" t="s">
        <v>36</v>
      </c>
      <c r="V49" s="143"/>
      <c r="W49" s="143"/>
      <c r="X49" s="144"/>
      <c r="Y49" s="51"/>
      <c r="Z49" s="37"/>
      <c r="AA49" s="37"/>
      <c r="AB49" s="43"/>
      <c r="AC49" s="32"/>
      <c r="AD49" s="137" t="s">
        <v>44</v>
      </c>
      <c r="AE49" s="143"/>
      <c r="AF49" s="143"/>
      <c r="AG49" s="144"/>
    </row>
    <row r="50" spans="2:33" ht="16.5" customHeight="1" thickTop="1">
      <c r="B50" s="145"/>
      <c r="C50" s="146"/>
      <c r="D50" s="146"/>
      <c r="E50" s="147"/>
      <c r="G50"/>
      <c r="H50"/>
      <c r="I50"/>
      <c r="J50" s="30"/>
      <c r="K50" s="145"/>
      <c r="L50" s="146"/>
      <c r="M50" s="146"/>
      <c r="N50" s="147"/>
      <c r="U50" s="145"/>
      <c r="V50" s="146"/>
      <c r="W50" s="146"/>
      <c r="X50" s="147"/>
      <c r="Y50" s="30"/>
      <c r="Z50"/>
      <c r="AA50"/>
      <c r="AB50"/>
      <c r="AC50" s="30"/>
      <c r="AD50" s="145"/>
      <c r="AE50" s="146"/>
      <c r="AF50" s="146"/>
      <c r="AG50" s="147"/>
    </row>
    <row r="51" ht="16.5" customHeight="1"/>
  </sheetData>
  <mergeCells count="44">
    <mergeCell ref="A1:E1"/>
    <mergeCell ref="T26:T27"/>
    <mergeCell ref="T36:T37"/>
    <mergeCell ref="T1:Y1"/>
    <mergeCell ref="O19:P19"/>
    <mergeCell ref="O20:R21"/>
    <mergeCell ref="O23:P23"/>
    <mergeCell ref="O24:R25"/>
    <mergeCell ref="T6:T7"/>
    <mergeCell ref="T16:T17"/>
    <mergeCell ref="B49:E50"/>
    <mergeCell ref="B43:E44"/>
    <mergeCell ref="B34:E34"/>
    <mergeCell ref="F44:I44"/>
    <mergeCell ref="K49:N50"/>
    <mergeCell ref="K45:N46"/>
    <mergeCell ref="K48:L48"/>
    <mergeCell ref="K44:L44"/>
    <mergeCell ref="AD19:AE19"/>
    <mergeCell ref="AD20:AG21"/>
    <mergeCell ref="AD23:AE23"/>
    <mergeCell ref="AD24:AG25"/>
    <mergeCell ref="Y13:AB13"/>
    <mergeCell ref="U8:X8"/>
    <mergeCell ref="A33:A34"/>
    <mergeCell ref="U28:X28"/>
    <mergeCell ref="A39:A40"/>
    <mergeCell ref="A23:A24"/>
    <mergeCell ref="A29:A30"/>
    <mergeCell ref="A3:A4"/>
    <mergeCell ref="A9:A10"/>
    <mergeCell ref="A13:A14"/>
    <mergeCell ref="A19:A20"/>
    <mergeCell ref="B4:E4"/>
    <mergeCell ref="F8:I8"/>
    <mergeCell ref="F28:I28"/>
    <mergeCell ref="J13:M13"/>
    <mergeCell ref="B14:E14"/>
    <mergeCell ref="B24:E24"/>
    <mergeCell ref="AD45:AG46"/>
    <mergeCell ref="AD49:AG50"/>
    <mergeCell ref="Y44:AB44"/>
    <mergeCell ref="U43:X44"/>
    <mergeCell ref="U49:X50"/>
  </mergeCells>
  <printOptions/>
  <pageMargins left="0.59" right="0.29" top="0.97" bottom="1" header="0.512" footer="0.512"/>
  <pageSetup fitToHeight="1" fitToWidth="1" horizontalDpi="360" verticalDpi="360" orientation="portrait" paperSize="9" scale="70" r:id="rId1"/>
  <headerFooter alignWithMargins="0">
    <oddHeader>&amp;C&amp;16文部科学大臣杯　第３０回全日本アルティメット選手権大会　西日本予選会　大会結果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X32"/>
  <sheetViews>
    <sheetView zoomScaleSheetLayoutView="100" workbookViewId="0" topLeftCell="A1">
      <selection activeCell="A1" sqref="A1"/>
    </sheetView>
  </sheetViews>
  <sheetFormatPr defaultColWidth="9.00390625" defaultRowHeight="18" customHeight="1"/>
  <cols>
    <col min="1" max="1" width="14.375" style="1" customWidth="1"/>
    <col min="2" max="17" width="3.50390625" style="1" customWidth="1"/>
    <col min="18" max="18" width="6.25390625" style="1" customWidth="1"/>
    <col min="19" max="19" width="3.375" style="1" customWidth="1"/>
    <col min="20" max="21" width="3.50390625" style="1" customWidth="1"/>
    <col min="22" max="22" width="4.625" style="1" customWidth="1"/>
    <col min="23" max="24" width="4.50390625" style="1" bestFit="1" customWidth="1"/>
    <col min="25" max="16384" width="8.375" style="1" customWidth="1"/>
  </cols>
  <sheetData>
    <row r="1" spans="1:21" ht="18" customHeight="1">
      <c r="A1" s="2" t="s">
        <v>130</v>
      </c>
      <c r="B1" s="128" t="s">
        <v>133</v>
      </c>
      <c r="C1" s="128"/>
      <c r="D1" s="128"/>
      <c r="E1" s="128"/>
      <c r="F1" s="128"/>
      <c r="G1" s="128" t="s">
        <v>53</v>
      </c>
      <c r="H1" s="128"/>
      <c r="I1" s="128"/>
      <c r="J1" s="128"/>
      <c r="K1" s="128"/>
      <c r="L1" s="79" t="s">
        <v>59</v>
      </c>
      <c r="M1" s="79"/>
      <c r="N1" s="79"/>
      <c r="O1" s="79"/>
      <c r="P1" s="79"/>
      <c r="Q1" s="3"/>
      <c r="R1" s="128" t="s">
        <v>0</v>
      </c>
      <c r="S1" s="128"/>
      <c r="T1" s="128"/>
      <c r="U1" s="128"/>
    </row>
    <row r="2" spans="1:24" ht="18" customHeight="1">
      <c r="A2" s="120" t="s">
        <v>131</v>
      </c>
      <c r="B2" s="126"/>
      <c r="C2" s="127"/>
      <c r="D2" s="127"/>
      <c r="E2" s="127"/>
      <c r="F2" s="127"/>
      <c r="G2" s="8" t="s">
        <v>13</v>
      </c>
      <c r="H2" s="1">
        <v>4</v>
      </c>
      <c r="I2" s="1" t="s">
        <v>16</v>
      </c>
      <c r="J2" s="1">
        <v>13</v>
      </c>
      <c r="K2" s="105" t="str">
        <f>IF(H4=J4,"△",IF(H4&gt;J4,"○","×"))</f>
        <v>×</v>
      </c>
      <c r="L2" s="13" t="s">
        <v>13</v>
      </c>
      <c r="M2" s="9">
        <v>5</v>
      </c>
      <c r="N2" s="9" t="s">
        <v>16</v>
      </c>
      <c r="O2" s="9">
        <v>13</v>
      </c>
      <c r="P2" s="105" t="str">
        <f>IF(M4=O4,"△",IF(M4&gt;O4,"○","×"))</f>
        <v>×</v>
      </c>
      <c r="Q2" s="3"/>
      <c r="R2" s="21" t="s">
        <v>2</v>
      </c>
      <c r="S2" s="18">
        <f>COUNTIF($E2:$P2,"○")</f>
        <v>0</v>
      </c>
      <c r="T2" s="19">
        <f>COUNTIF($E2:$P2,"△")</f>
        <v>0</v>
      </c>
      <c r="U2" s="20">
        <f>COUNTIF($E2:$P2,"×")</f>
        <v>2</v>
      </c>
      <c r="W2" s="12" t="s">
        <v>17</v>
      </c>
      <c r="X2" s="1">
        <f>SUM(C4,H4,M4)</f>
        <v>9</v>
      </c>
    </row>
    <row r="3" spans="1:24" ht="18" customHeight="1">
      <c r="A3" s="120"/>
      <c r="B3" s="127"/>
      <c r="C3" s="127"/>
      <c r="D3" s="127"/>
      <c r="E3" s="127"/>
      <c r="F3" s="127"/>
      <c r="G3" s="8"/>
      <c r="K3" s="106"/>
      <c r="L3" s="14"/>
      <c r="P3" s="106"/>
      <c r="Q3" s="3"/>
      <c r="R3" s="22" t="s">
        <v>3</v>
      </c>
      <c r="S3" s="80">
        <f>X4</f>
        <v>-17</v>
      </c>
      <c r="T3" s="115"/>
      <c r="U3" s="116"/>
      <c r="W3" s="12" t="s">
        <v>18</v>
      </c>
      <c r="X3" s="1">
        <f>SUM(E4,J4,O4)</f>
        <v>26</v>
      </c>
    </row>
    <row r="4" spans="1:24" ht="18" customHeight="1">
      <c r="A4" s="121"/>
      <c r="B4" s="127"/>
      <c r="C4" s="127"/>
      <c r="D4" s="127"/>
      <c r="E4" s="127"/>
      <c r="F4" s="127"/>
      <c r="G4" s="8" t="s">
        <v>129</v>
      </c>
      <c r="H4" s="10">
        <f>H2+H3</f>
        <v>4</v>
      </c>
      <c r="I4" s="1" t="s">
        <v>127</v>
      </c>
      <c r="J4" s="10">
        <f>J2+J3</f>
        <v>13</v>
      </c>
      <c r="K4" s="107"/>
      <c r="L4" s="15" t="s">
        <v>129</v>
      </c>
      <c r="M4" s="10">
        <f>M2+M3</f>
        <v>5</v>
      </c>
      <c r="N4" s="10" t="s">
        <v>127</v>
      </c>
      <c r="O4" s="10">
        <f>O2+O3</f>
        <v>13</v>
      </c>
      <c r="P4" s="107"/>
      <c r="Q4" s="3"/>
      <c r="R4" s="23" t="s">
        <v>1</v>
      </c>
      <c r="S4" s="117">
        <v>3</v>
      </c>
      <c r="T4" s="118"/>
      <c r="U4" s="119"/>
      <c r="W4" s="12" t="s">
        <v>4</v>
      </c>
      <c r="X4" s="1">
        <f>X2-X3</f>
        <v>-17</v>
      </c>
    </row>
    <row r="5" spans="1:24" ht="18" customHeight="1">
      <c r="A5" s="122" t="s">
        <v>53</v>
      </c>
      <c r="B5" s="13" t="s">
        <v>49</v>
      </c>
      <c r="C5" s="9">
        <f>J2</f>
        <v>13</v>
      </c>
      <c r="D5" s="9" t="s">
        <v>50</v>
      </c>
      <c r="E5" s="9">
        <f>H2</f>
        <v>4</v>
      </c>
      <c r="F5" s="105" t="str">
        <f>IF(C7=E7,"△",IF(C7&gt;E7,"○","×"))</f>
        <v>○</v>
      </c>
      <c r="G5" s="126"/>
      <c r="H5" s="127"/>
      <c r="I5" s="127"/>
      <c r="J5" s="127"/>
      <c r="K5" s="127"/>
      <c r="L5" s="8" t="s">
        <v>49</v>
      </c>
      <c r="M5" s="1">
        <v>5</v>
      </c>
      <c r="N5" s="1" t="s">
        <v>50</v>
      </c>
      <c r="O5" s="1">
        <v>8</v>
      </c>
      <c r="P5" s="129" t="str">
        <f>IF(M7=O7,"△",IF(M7&gt;O7,"○","×"))</f>
        <v>×</v>
      </c>
      <c r="Q5" s="3"/>
      <c r="R5" s="21" t="s">
        <v>2</v>
      </c>
      <c r="S5" s="18">
        <f>COUNTIF($E5:$P5,"○")</f>
        <v>1</v>
      </c>
      <c r="T5" s="19">
        <f>COUNTIF($E5:$P5,"△")</f>
        <v>0</v>
      </c>
      <c r="U5" s="20">
        <f>COUNTIF($E5:$P5,"×")</f>
        <v>1</v>
      </c>
      <c r="W5" s="12" t="s">
        <v>17</v>
      </c>
      <c r="X5" s="1">
        <f>SUM(C7,H7,M7)</f>
        <v>18</v>
      </c>
    </row>
    <row r="6" spans="1:24" ht="18" customHeight="1">
      <c r="A6" s="120"/>
      <c r="B6" s="14"/>
      <c r="F6" s="106"/>
      <c r="G6" s="127"/>
      <c r="H6" s="127"/>
      <c r="I6" s="127"/>
      <c r="J6" s="127"/>
      <c r="K6" s="127"/>
      <c r="L6" s="8"/>
      <c r="P6" s="106"/>
      <c r="Q6" s="3"/>
      <c r="R6" s="22" t="s">
        <v>3</v>
      </c>
      <c r="S6" s="80">
        <f>X7</f>
        <v>6</v>
      </c>
      <c r="T6" s="115"/>
      <c r="U6" s="116"/>
      <c r="W6" s="12" t="s">
        <v>18</v>
      </c>
      <c r="X6" s="1">
        <f>SUM(E7,J7,O7)</f>
        <v>12</v>
      </c>
    </row>
    <row r="7" spans="1:24" ht="18" customHeight="1">
      <c r="A7" s="121"/>
      <c r="B7" s="15" t="s">
        <v>129</v>
      </c>
      <c r="C7" s="10">
        <f>C5+C6</f>
        <v>13</v>
      </c>
      <c r="D7" s="10" t="s">
        <v>127</v>
      </c>
      <c r="E7" s="10">
        <f>E5+E6</f>
        <v>4</v>
      </c>
      <c r="F7" s="107"/>
      <c r="G7" s="127"/>
      <c r="H7" s="127"/>
      <c r="I7" s="127"/>
      <c r="J7" s="127"/>
      <c r="K7" s="127"/>
      <c r="L7" s="8" t="s">
        <v>129</v>
      </c>
      <c r="M7" s="10">
        <f>M5+M6</f>
        <v>5</v>
      </c>
      <c r="N7" s="1" t="s">
        <v>127</v>
      </c>
      <c r="O7" s="10">
        <f>O5+O6</f>
        <v>8</v>
      </c>
      <c r="P7" s="107"/>
      <c r="Q7" s="3"/>
      <c r="R7" s="23" t="s">
        <v>1</v>
      </c>
      <c r="S7" s="117">
        <v>2</v>
      </c>
      <c r="T7" s="118"/>
      <c r="U7" s="119"/>
      <c r="W7" s="12" t="s">
        <v>4</v>
      </c>
      <c r="X7" s="1">
        <f>X5-X6</f>
        <v>6</v>
      </c>
    </row>
    <row r="8" spans="1:24" ht="18" customHeight="1">
      <c r="A8" s="123" t="s">
        <v>132</v>
      </c>
      <c r="B8" s="13" t="s">
        <v>49</v>
      </c>
      <c r="C8" s="9">
        <f>O2</f>
        <v>13</v>
      </c>
      <c r="D8" s="9" t="s">
        <v>50</v>
      </c>
      <c r="E8" s="9">
        <f>M2</f>
        <v>5</v>
      </c>
      <c r="F8" s="105" t="str">
        <f>IF(C10=E10,"△",IF(C10&gt;E10,"○","×"))</f>
        <v>○</v>
      </c>
      <c r="G8" s="13" t="s">
        <v>49</v>
      </c>
      <c r="H8" s="9">
        <f>O5</f>
        <v>8</v>
      </c>
      <c r="I8" s="9" t="s">
        <v>50</v>
      </c>
      <c r="J8" s="9">
        <f>M5</f>
        <v>5</v>
      </c>
      <c r="K8" s="105" t="str">
        <f>IF(H10=J10,"△",IF(H10&gt;J10,"○","×"))</f>
        <v>○</v>
      </c>
      <c r="L8" s="126"/>
      <c r="M8" s="127"/>
      <c r="N8" s="127"/>
      <c r="O8" s="127"/>
      <c r="P8" s="127"/>
      <c r="Q8" s="3"/>
      <c r="R8" s="21" t="s">
        <v>2</v>
      </c>
      <c r="S8" s="18">
        <f>COUNTIF($E8:$P8,"○")</f>
        <v>2</v>
      </c>
      <c r="T8" s="19">
        <f>COUNTIF($E8:$P8,"△")</f>
        <v>0</v>
      </c>
      <c r="U8" s="20">
        <f>COUNTIF($E8:$P8,"×")</f>
        <v>0</v>
      </c>
      <c r="W8" s="12" t="s">
        <v>17</v>
      </c>
      <c r="X8" s="1">
        <f>SUM(C10,H10,M10)</f>
        <v>21</v>
      </c>
    </row>
    <row r="9" spans="1:24" ht="18" customHeight="1">
      <c r="A9" s="124"/>
      <c r="B9" s="14"/>
      <c r="F9" s="106"/>
      <c r="G9" s="14" t="s">
        <v>128</v>
      </c>
      <c r="K9" s="106"/>
      <c r="L9" s="127"/>
      <c r="M9" s="127"/>
      <c r="N9" s="127"/>
      <c r="O9" s="127"/>
      <c r="P9" s="127"/>
      <c r="Q9" s="3"/>
      <c r="R9" s="22" t="s">
        <v>3</v>
      </c>
      <c r="S9" s="80">
        <f>X10</f>
        <v>11</v>
      </c>
      <c r="T9" s="115"/>
      <c r="U9" s="116"/>
      <c r="W9" s="12" t="s">
        <v>18</v>
      </c>
      <c r="X9" s="1">
        <f>SUM(E10,J10,O10)</f>
        <v>10</v>
      </c>
    </row>
    <row r="10" spans="1:24" ht="18" customHeight="1">
      <c r="A10" s="125"/>
      <c r="B10" s="15" t="s">
        <v>129</v>
      </c>
      <c r="C10" s="10">
        <f>C8+C9</f>
        <v>13</v>
      </c>
      <c r="D10" s="10" t="s">
        <v>127</v>
      </c>
      <c r="E10" s="10">
        <f>E8+E9</f>
        <v>5</v>
      </c>
      <c r="F10" s="107"/>
      <c r="G10" s="15" t="s">
        <v>129</v>
      </c>
      <c r="H10" s="10">
        <f>H8+H9</f>
        <v>8</v>
      </c>
      <c r="I10" s="10" t="s">
        <v>127</v>
      </c>
      <c r="J10" s="10">
        <f>J8+J9</f>
        <v>5</v>
      </c>
      <c r="K10" s="107"/>
      <c r="L10" s="127"/>
      <c r="M10" s="127"/>
      <c r="N10" s="127"/>
      <c r="O10" s="127"/>
      <c r="P10" s="127"/>
      <c r="Q10" s="3"/>
      <c r="R10" s="23" t="s">
        <v>1</v>
      </c>
      <c r="S10" s="117">
        <v>1</v>
      </c>
      <c r="T10" s="118"/>
      <c r="U10" s="119"/>
      <c r="W10" s="12" t="s">
        <v>4</v>
      </c>
      <c r="X10" s="1">
        <f>X8-X9</f>
        <v>11</v>
      </c>
    </row>
    <row r="12" spans="1:21" ht="18" customHeight="1">
      <c r="A12" s="2" t="s">
        <v>134</v>
      </c>
      <c r="B12" s="128" t="s">
        <v>44</v>
      </c>
      <c r="C12" s="128"/>
      <c r="D12" s="128"/>
      <c r="E12" s="128"/>
      <c r="F12" s="128"/>
      <c r="G12" s="128" t="s">
        <v>124</v>
      </c>
      <c r="H12" s="128"/>
      <c r="I12" s="128"/>
      <c r="J12" s="128"/>
      <c r="K12" s="128"/>
      <c r="L12" s="79" t="s">
        <v>37</v>
      </c>
      <c r="M12" s="79"/>
      <c r="N12" s="79"/>
      <c r="O12" s="79"/>
      <c r="P12" s="79"/>
      <c r="Q12" s="3"/>
      <c r="R12" s="128" t="s">
        <v>0</v>
      </c>
      <c r="S12" s="128"/>
      <c r="T12" s="128"/>
      <c r="U12" s="128"/>
    </row>
    <row r="13" spans="1:24" ht="18" customHeight="1">
      <c r="A13" s="120" t="s">
        <v>44</v>
      </c>
      <c r="B13" s="126"/>
      <c r="C13" s="127"/>
      <c r="D13" s="127"/>
      <c r="E13" s="127"/>
      <c r="F13" s="127"/>
      <c r="G13" s="8" t="s">
        <v>126</v>
      </c>
      <c r="H13" s="1">
        <v>10</v>
      </c>
      <c r="I13" s="1" t="s">
        <v>127</v>
      </c>
      <c r="J13" s="1">
        <v>13</v>
      </c>
      <c r="K13" s="105" t="str">
        <f>IF(H15=J15,"△",IF(H15&gt;J15,"○","×"))</f>
        <v>×</v>
      </c>
      <c r="L13" s="13" t="s">
        <v>126</v>
      </c>
      <c r="M13" s="9">
        <v>10</v>
      </c>
      <c r="N13" s="9" t="s">
        <v>127</v>
      </c>
      <c r="O13" s="9">
        <v>7</v>
      </c>
      <c r="P13" s="105" t="str">
        <f>IF(M15=O15,"△",IF(M15&gt;O15,"○","×"))</f>
        <v>○</v>
      </c>
      <c r="Q13" s="3"/>
      <c r="R13" s="21" t="s">
        <v>2</v>
      </c>
      <c r="S13" s="18">
        <f>COUNTIF($E13:$P13,"○")</f>
        <v>1</v>
      </c>
      <c r="T13" s="19">
        <f>COUNTIF($E13:$P13,"△")</f>
        <v>0</v>
      </c>
      <c r="U13" s="20">
        <f>COUNTIF($E13:$P13,"×")</f>
        <v>1</v>
      </c>
      <c r="W13" s="12" t="s">
        <v>17</v>
      </c>
      <c r="X13" s="1">
        <f>SUM(C15,H15,M15)</f>
        <v>20</v>
      </c>
    </row>
    <row r="14" spans="1:24" ht="18" customHeight="1">
      <c r="A14" s="120"/>
      <c r="B14" s="127"/>
      <c r="C14" s="127"/>
      <c r="D14" s="127"/>
      <c r="E14" s="127"/>
      <c r="F14" s="127"/>
      <c r="G14" s="8"/>
      <c r="K14" s="106"/>
      <c r="L14" s="14"/>
      <c r="P14" s="106"/>
      <c r="Q14" s="3"/>
      <c r="R14" s="22" t="s">
        <v>3</v>
      </c>
      <c r="S14" s="80">
        <f>X15</f>
        <v>0</v>
      </c>
      <c r="T14" s="115"/>
      <c r="U14" s="116"/>
      <c r="W14" s="12" t="s">
        <v>18</v>
      </c>
      <c r="X14" s="1">
        <f>SUM(E15,J15,O15)</f>
        <v>20</v>
      </c>
    </row>
    <row r="15" spans="1:24" ht="18" customHeight="1">
      <c r="A15" s="121"/>
      <c r="B15" s="127"/>
      <c r="C15" s="127"/>
      <c r="D15" s="127"/>
      <c r="E15" s="127"/>
      <c r="F15" s="127"/>
      <c r="G15" s="8" t="s">
        <v>129</v>
      </c>
      <c r="H15" s="10">
        <f>H13+H14</f>
        <v>10</v>
      </c>
      <c r="I15" s="1" t="s">
        <v>127</v>
      </c>
      <c r="J15" s="10">
        <f>J13+J14</f>
        <v>13</v>
      </c>
      <c r="K15" s="107"/>
      <c r="L15" s="15" t="s">
        <v>129</v>
      </c>
      <c r="M15" s="10">
        <f>M13+M14</f>
        <v>10</v>
      </c>
      <c r="N15" s="10" t="s">
        <v>127</v>
      </c>
      <c r="O15" s="10">
        <f>O13+O14</f>
        <v>7</v>
      </c>
      <c r="P15" s="107"/>
      <c r="Q15" s="3"/>
      <c r="R15" s="23" t="s">
        <v>1</v>
      </c>
      <c r="S15" s="117">
        <v>2</v>
      </c>
      <c r="T15" s="118"/>
      <c r="U15" s="119"/>
      <c r="W15" s="12" t="s">
        <v>4</v>
      </c>
      <c r="X15" s="1">
        <f>X13-X14</f>
        <v>0</v>
      </c>
    </row>
    <row r="16" spans="1:24" ht="18" customHeight="1">
      <c r="A16" s="122" t="s">
        <v>124</v>
      </c>
      <c r="B16" s="13" t="s">
        <v>49</v>
      </c>
      <c r="C16" s="9">
        <f>J13</f>
        <v>13</v>
      </c>
      <c r="D16" s="9" t="s">
        <v>50</v>
      </c>
      <c r="E16" s="9">
        <f>H13</f>
        <v>10</v>
      </c>
      <c r="F16" s="105" t="str">
        <f>IF(C18=E18,"△",IF(C18&gt;E18,"○","×"))</f>
        <v>○</v>
      </c>
      <c r="G16" s="126"/>
      <c r="H16" s="127"/>
      <c r="I16" s="127"/>
      <c r="J16" s="127"/>
      <c r="K16" s="127"/>
      <c r="L16" s="8" t="s">
        <v>49</v>
      </c>
      <c r="M16" s="1">
        <v>10</v>
      </c>
      <c r="N16" s="1" t="s">
        <v>50</v>
      </c>
      <c r="O16" s="1">
        <v>3</v>
      </c>
      <c r="P16" s="129" t="str">
        <f>IF(M18=O18,"△",IF(M18&gt;O18,"○","×"))</f>
        <v>○</v>
      </c>
      <c r="Q16" s="3"/>
      <c r="R16" s="21" t="s">
        <v>2</v>
      </c>
      <c r="S16" s="18">
        <f>COUNTIF($E16:$P16,"○")</f>
        <v>2</v>
      </c>
      <c r="T16" s="19">
        <f>COUNTIF($E16:$P16,"△")</f>
        <v>0</v>
      </c>
      <c r="U16" s="20">
        <f>COUNTIF($E16:$P16,"×")</f>
        <v>0</v>
      </c>
      <c r="W16" s="12" t="s">
        <v>17</v>
      </c>
      <c r="X16" s="1">
        <f>SUM(C18,H18,M18)</f>
        <v>23</v>
      </c>
    </row>
    <row r="17" spans="1:24" ht="18" customHeight="1">
      <c r="A17" s="120"/>
      <c r="B17" s="14"/>
      <c r="F17" s="106"/>
      <c r="G17" s="127"/>
      <c r="H17" s="127"/>
      <c r="I17" s="127"/>
      <c r="J17" s="127"/>
      <c r="K17" s="127"/>
      <c r="L17" s="8"/>
      <c r="P17" s="106"/>
      <c r="Q17" s="3"/>
      <c r="R17" s="22" t="s">
        <v>3</v>
      </c>
      <c r="S17" s="80">
        <f>X18</f>
        <v>10</v>
      </c>
      <c r="T17" s="115"/>
      <c r="U17" s="116"/>
      <c r="W17" s="12" t="s">
        <v>18</v>
      </c>
      <c r="X17" s="1">
        <f>SUM(E18,J18,O18)</f>
        <v>13</v>
      </c>
    </row>
    <row r="18" spans="1:24" ht="18" customHeight="1">
      <c r="A18" s="121"/>
      <c r="B18" s="15" t="s">
        <v>129</v>
      </c>
      <c r="C18" s="10">
        <f>C16+C17</f>
        <v>13</v>
      </c>
      <c r="D18" s="10" t="s">
        <v>127</v>
      </c>
      <c r="E18" s="10">
        <f>E16+E17</f>
        <v>10</v>
      </c>
      <c r="F18" s="107"/>
      <c r="G18" s="127"/>
      <c r="H18" s="127"/>
      <c r="I18" s="127"/>
      <c r="J18" s="127"/>
      <c r="K18" s="127"/>
      <c r="L18" s="8" t="s">
        <v>129</v>
      </c>
      <c r="M18" s="10">
        <f>M16+M17</f>
        <v>10</v>
      </c>
      <c r="N18" s="1" t="s">
        <v>127</v>
      </c>
      <c r="O18" s="10">
        <f>O16+O17</f>
        <v>3</v>
      </c>
      <c r="P18" s="107"/>
      <c r="Q18" s="3"/>
      <c r="R18" s="23" t="s">
        <v>1</v>
      </c>
      <c r="S18" s="117">
        <v>1</v>
      </c>
      <c r="T18" s="118"/>
      <c r="U18" s="119"/>
      <c r="W18" s="12" t="s">
        <v>4</v>
      </c>
      <c r="X18" s="1">
        <f>X16-X17</f>
        <v>10</v>
      </c>
    </row>
    <row r="19" spans="1:24" ht="18" customHeight="1">
      <c r="A19" s="123" t="s">
        <v>37</v>
      </c>
      <c r="B19" s="13" t="s">
        <v>92</v>
      </c>
      <c r="C19" s="9">
        <f>O13</f>
        <v>7</v>
      </c>
      <c r="D19" s="9" t="s">
        <v>93</v>
      </c>
      <c r="E19" s="9">
        <f>M13</f>
        <v>10</v>
      </c>
      <c r="F19" s="105" t="str">
        <f>IF(C21=E21,"△",IF(C21&gt;E21,"○","×"))</f>
        <v>×</v>
      </c>
      <c r="G19" s="13" t="s">
        <v>92</v>
      </c>
      <c r="H19" s="9">
        <f>O16</f>
        <v>3</v>
      </c>
      <c r="I19" s="9" t="s">
        <v>93</v>
      </c>
      <c r="J19" s="9">
        <f>M16</f>
        <v>10</v>
      </c>
      <c r="K19" s="105" t="str">
        <f>IF(H21=J21,"△",IF(H21&gt;J21,"○","×"))</f>
        <v>×</v>
      </c>
      <c r="L19" s="126"/>
      <c r="M19" s="127"/>
      <c r="N19" s="127"/>
      <c r="O19" s="127"/>
      <c r="P19" s="127"/>
      <c r="Q19" s="3"/>
      <c r="R19" s="21" t="s">
        <v>2</v>
      </c>
      <c r="S19" s="18">
        <f>COUNTIF($E19:$P19,"○")</f>
        <v>0</v>
      </c>
      <c r="T19" s="19">
        <f>COUNTIF($E19:$P19,"△")</f>
        <v>0</v>
      </c>
      <c r="U19" s="20">
        <f>COUNTIF($E19:$P19,"×")</f>
        <v>2</v>
      </c>
      <c r="W19" s="12" t="s">
        <v>17</v>
      </c>
      <c r="X19" s="1">
        <f>SUM(C21,H21,M21)</f>
        <v>10</v>
      </c>
    </row>
    <row r="20" spans="1:24" ht="18" customHeight="1">
      <c r="A20" s="124"/>
      <c r="B20" s="14"/>
      <c r="F20" s="106"/>
      <c r="G20" s="14"/>
      <c r="K20" s="106"/>
      <c r="L20" s="127"/>
      <c r="M20" s="127"/>
      <c r="N20" s="127"/>
      <c r="O20" s="127"/>
      <c r="P20" s="127"/>
      <c r="Q20" s="3"/>
      <c r="R20" s="22" t="s">
        <v>3</v>
      </c>
      <c r="S20" s="80">
        <f>X21</f>
        <v>-10</v>
      </c>
      <c r="T20" s="115"/>
      <c r="U20" s="116"/>
      <c r="W20" s="12" t="s">
        <v>18</v>
      </c>
      <c r="X20" s="1">
        <f>SUM(E21,J21,O21)</f>
        <v>20</v>
      </c>
    </row>
    <row r="21" spans="1:24" ht="18" customHeight="1">
      <c r="A21" s="125"/>
      <c r="B21" s="15" t="s">
        <v>129</v>
      </c>
      <c r="C21" s="10">
        <f>C19+C20</f>
        <v>7</v>
      </c>
      <c r="D21" s="10" t="s">
        <v>127</v>
      </c>
      <c r="E21" s="10">
        <f>E19+E20</f>
        <v>10</v>
      </c>
      <c r="F21" s="107"/>
      <c r="G21" s="15" t="s">
        <v>129</v>
      </c>
      <c r="H21" s="10">
        <f>H19+H20</f>
        <v>3</v>
      </c>
      <c r="I21" s="10" t="s">
        <v>127</v>
      </c>
      <c r="J21" s="10">
        <f>J19+J20</f>
        <v>10</v>
      </c>
      <c r="K21" s="107"/>
      <c r="L21" s="127"/>
      <c r="M21" s="127"/>
      <c r="N21" s="127"/>
      <c r="O21" s="127"/>
      <c r="P21" s="127"/>
      <c r="Q21" s="3"/>
      <c r="R21" s="23" t="s">
        <v>1</v>
      </c>
      <c r="S21" s="117">
        <v>3</v>
      </c>
      <c r="T21" s="118"/>
      <c r="U21" s="119"/>
      <c r="W21" s="12" t="s">
        <v>4</v>
      </c>
      <c r="X21" s="1">
        <f>X19-X20</f>
        <v>-10</v>
      </c>
    </row>
    <row r="23" spans="1:21" ht="18" customHeight="1">
      <c r="A23" s="2" t="s">
        <v>135</v>
      </c>
      <c r="B23" s="128" t="s">
        <v>137</v>
      </c>
      <c r="C23" s="128"/>
      <c r="D23" s="128"/>
      <c r="E23" s="128"/>
      <c r="F23" s="128"/>
      <c r="G23" s="128" t="s">
        <v>37</v>
      </c>
      <c r="H23" s="128"/>
      <c r="I23" s="128"/>
      <c r="J23" s="128"/>
      <c r="K23" s="128"/>
      <c r="L23" s="79" t="s">
        <v>59</v>
      </c>
      <c r="M23" s="79"/>
      <c r="N23" s="79"/>
      <c r="O23" s="79"/>
      <c r="P23" s="79"/>
      <c r="Q23" s="3"/>
      <c r="R23" s="128" t="s">
        <v>0</v>
      </c>
      <c r="S23" s="128"/>
      <c r="T23" s="128"/>
      <c r="U23" s="128"/>
    </row>
    <row r="24" spans="1:24" ht="18" customHeight="1">
      <c r="A24" s="120" t="s">
        <v>136</v>
      </c>
      <c r="B24" s="126"/>
      <c r="C24" s="127"/>
      <c r="D24" s="127"/>
      <c r="E24" s="127"/>
      <c r="F24" s="127"/>
      <c r="G24" s="8" t="s">
        <v>13</v>
      </c>
      <c r="H24" s="1">
        <v>10</v>
      </c>
      <c r="I24" s="1" t="s">
        <v>16</v>
      </c>
      <c r="J24" s="1">
        <v>1</v>
      </c>
      <c r="K24" s="105" t="str">
        <f>IF(H26=J26,"△",IF(H26&gt;J26,"○","×"))</f>
        <v>○</v>
      </c>
      <c r="L24" s="13" t="s">
        <v>13</v>
      </c>
      <c r="M24" s="9">
        <v>9</v>
      </c>
      <c r="N24" s="9" t="s">
        <v>16</v>
      </c>
      <c r="O24" s="9">
        <v>2</v>
      </c>
      <c r="P24" s="105" t="str">
        <f>IF(M26=O26,"△",IF(M26&gt;O26,"○","×"))</f>
        <v>○</v>
      </c>
      <c r="Q24" s="3"/>
      <c r="R24" s="21" t="s">
        <v>2</v>
      </c>
      <c r="S24" s="18">
        <f>COUNTIF($E24:$P24,"○")</f>
        <v>2</v>
      </c>
      <c r="T24" s="19">
        <f>COUNTIF($E24:$P24,"△")</f>
        <v>0</v>
      </c>
      <c r="U24" s="20">
        <f>COUNTIF($E24:$P24,"×")</f>
        <v>0</v>
      </c>
      <c r="W24" s="12" t="s">
        <v>17</v>
      </c>
      <c r="X24" s="1">
        <f>SUM(C26,H26,M26)</f>
        <v>19</v>
      </c>
    </row>
    <row r="25" spans="1:24" ht="18" customHeight="1">
      <c r="A25" s="120"/>
      <c r="B25" s="127"/>
      <c r="C25" s="127"/>
      <c r="D25" s="127"/>
      <c r="E25" s="127"/>
      <c r="F25" s="127"/>
      <c r="G25" s="8"/>
      <c r="K25" s="106"/>
      <c r="L25" s="14" t="s">
        <v>128</v>
      </c>
      <c r="P25" s="106"/>
      <c r="Q25" s="3"/>
      <c r="R25" s="22" t="s">
        <v>3</v>
      </c>
      <c r="S25" s="80">
        <f>X26</f>
        <v>16</v>
      </c>
      <c r="T25" s="115"/>
      <c r="U25" s="116"/>
      <c r="W25" s="12" t="s">
        <v>18</v>
      </c>
      <c r="X25" s="1">
        <f>SUM(E26,J26,O26)</f>
        <v>3</v>
      </c>
    </row>
    <row r="26" spans="1:24" ht="18" customHeight="1">
      <c r="A26" s="121"/>
      <c r="B26" s="127"/>
      <c r="C26" s="127"/>
      <c r="D26" s="127"/>
      <c r="E26" s="127"/>
      <c r="F26" s="127"/>
      <c r="G26" s="8" t="s">
        <v>129</v>
      </c>
      <c r="H26" s="10">
        <f>H24+H25</f>
        <v>10</v>
      </c>
      <c r="I26" s="1" t="s">
        <v>127</v>
      </c>
      <c r="J26" s="10">
        <f>J24+J25</f>
        <v>1</v>
      </c>
      <c r="K26" s="107"/>
      <c r="L26" s="15" t="s">
        <v>129</v>
      </c>
      <c r="M26" s="10">
        <f>M24+M25</f>
        <v>9</v>
      </c>
      <c r="N26" s="10" t="s">
        <v>127</v>
      </c>
      <c r="O26" s="10">
        <f>O24+O25</f>
        <v>2</v>
      </c>
      <c r="P26" s="107"/>
      <c r="Q26" s="3"/>
      <c r="R26" s="23" t="s">
        <v>1</v>
      </c>
      <c r="S26" s="117">
        <v>1</v>
      </c>
      <c r="T26" s="118"/>
      <c r="U26" s="119"/>
      <c r="W26" s="12" t="s">
        <v>4</v>
      </c>
      <c r="X26" s="1">
        <f>X24-X25</f>
        <v>16</v>
      </c>
    </row>
    <row r="27" spans="1:24" ht="18" customHeight="1">
      <c r="A27" s="122" t="s">
        <v>37</v>
      </c>
      <c r="B27" s="13" t="s">
        <v>126</v>
      </c>
      <c r="C27" s="9">
        <f>J24</f>
        <v>1</v>
      </c>
      <c r="D27" s="9" t="s">
        <v>127</v>
      </c>
      <c r="E27" s="9">
        <f>H24</f>
        <v>10</v>
      </c>
      <c r="F27" s="105" t="str">
        <f>IF(C29=E29,"△",IF(C29&gt;E29,"○","×"))</f>
        <v>×</v>
      </c>
      <c r="G27" s="126"/>
      <c r="H27" s="127"/>
      <c r="I27" s="127"/>
      <c r="J27" s="127"/>
      <c r="K27" s="127"/>
      <c r="L27" s="8" t="s">
        <v>126</v>
      </c>
      <c r="M27" s="1">
        <v>5</v>
      </c>
      <c r="N27" s="1" t="s">
        <v>127</v>
      </c>
      <c r="O27" s="1">
        <v>4</v>
      </c>
      <c r="P27" s="129" t="str">
        <f>IF(M29=O29,"△",IF(M29&gt;O29,"○","×"))</f>
        <v>○</v>
      </c>
      <c r="Q27" s="3"/>
      <c r="R27" s="21" t="s">
        <v>2</v>
      </c>
      <c r="S27" s="18">
        <f>COUNTIF($E27:$P27,"○")</f>
        <v>1</v>
      </c>
      <c r="T27" s="19">
        <f>COUNTIF($E27:$P27,"△")</f>
        <v>0</v>
      </c>
      <c r="U27" s="20">
        <f>COUNTIF($E27:$P27,"×")</f>
        <v>1</v>
      </c>
      <c r="W27" s="12" t="s">
        <v>17</v>
      </c>
      <c r="X27" s="1">
        <f>SUM(C29,H29,M29)</f>
        <v>6</v>
      </c>
    </row>
    <row r="28" spans="1:24" ht="18" customHeight="1">
      <c r="A28" s="120"/>
      <c r="B28" s="14"/>
      <c r="F28" s="106"/>
      <c r="G28" s="127"/>
      <c r="H28" s="127"/>
      <c r="I28" s="127"/>
      <c r="J28" s="127"/>
      <c r="K28" s="127"/>
      <c r="L28" s="8"/>
      <c r="P28" s="106"/>
      <c r="Q28" s="3"/>
      <c r="R28" s="22" t="s">
        <v>3</v>
      </c>
      <c r="S28" s="80">
        <f>X29</f>
        <v>-8</v>
      </c>
      <c r="T28" s="115"/>
      <c r="U28" s="116"/>
      <c r="W28" s="12" t="s">
        <v>18</v>
      </c>
      <c r="X28" s="1">
        <f>SUM(E29,J29,O29)</f>
        <v>14</v>
      </c>
    </row>
    <row r="29" spans="1:24" ht="18" customHeight="1">
      <c r="A29" s="121"/>
      <c r="B29" s="15" t="s">
        <v>129</v>
      </c>
      <c r="C29" s="10">
        <f>C27+C28</f>
        <v>1</v>
      </c>
      <c r="D29" s="10" t="s">
        <v>127</v>
      </c>
      <c r="E29" s="10">
        <f>E27+E28</f>
        <v>10</v>
      </c>
      <c r="F29" s="107"/>
      <c r="G29" s="127"/>
      <c r="H29" s="127"/>
      <c r="I29" s="127"/>
      <c r="J29" s="127"/>
      <c r="K29" s="127"/>
      <c r="L29" s="8" t="s">
        <v>129</v>
      </c>
      <c r="M29" s="10">
        <f>M27+M28</f>
        <v>5</v>
      </c>
      <c r="N29" s="1" t="s">
        <v>127</v>
      </c>
      <c r="O29" s="10">
        <f>O27+O28</f>
        <v>4</v>
      </c>
      <c r="P29" s="107"/>
      <c r="Q29" s="3"/>
      <c r="R29" s="23" t="s">
        <v>1</v>
      </c>
      <c r="S29" s="117">
        <v>2</v>
      </c>
      <c r="T29" s="118"/>
      <c r="U29" s="119"/>
      <c r="W29" s="12" t="s">
        <v>4</v>
      </c>
      <c r="X29" s="1">
        <f>X27-X28</f>
        <v>-8</v>
      </c>
    </row>
    <row r="30" spans="1:24" ht="18" customHeight="1">
      <c r="A30" s="123" t="s">
        <v>59</v>
      </c>
      <c r="B30" s="13" t="s">
        <v>92</v>
      </c>
      <c r="C30" s="9">
        <f>O24</f>
        <v>2</v>
      </c>
      <c r="D30" s="9" t="s">
        <v>93</v>
      </c>
      <c r="E30" s="9">
        <f>M24</f>
        <v>9</v>
      </c>
      <c r="F30" s="105" t="str">
        <f>IF(C32=E32,"△",IF(C32&gt;E32,"○","×"))</f>
        <v>×</v>
      </c>
      <c r="G30" s="13" t="s">
        <v>92</v>
      </c>
      <c r="H30" s="9">
        <f>O27</f>
        <v>4</v>
      </c>
      <c r="I30" s="9" t="s">
        <v>93</v>
      </c>
      <c r="J30" s="9">
        <f>M27</f>
        <v>5</v>
      </c>
      <c r="K30" s="105" t="str">
        <f>IF(H32=J32,"△",IF(H32&gt;J32,"○","×"))</f>
        <v>×</v>
      </c>
      <c r="L30" s="126"/>
      <c r="M30" s="127"/>
      <c r="N30" s="127"/>
      <c r="O30" s="127"/>
      <c r="P30" s="127"/>
      <c r="Q30" s="3"/>
      <c r="R30" s="21" t="s">
        <v>2</v>
      </c>
      <c r="S30" s="18">
        <f>COUNTIF($E30:$P30,"○")</f>
        <v>0</v>
      </c>
      <c r="T30" s="19">
        <f>COUNTIF($E30:$P30,"△")</f>
        <v>0</v>
      </c>
      <c r="U30" s="20">
        <f>COUNTIF($E30:$P30,"×")</f>
        <v>2</v>
      </c>
      <c r="W30" s="12" t="s">
        <v>17</v>
      </c>
      <c r="X30" s="1">
        <f>SUM(C32,H32,M32)</f>
        <v>6</v>
      </c>
    </row>
    <row r="31" spans="1:24" ht="18" customHeight="1">
      <c r="A31" s="124"/>
      <c r="B31" s="14"/>
      <c r="F31" s="106"/>
      <c r="G31" s="14"/>
      <c r="K31" s="106"/>
      <c r="L31" s="127"/>
      <c r="M31" s="127"/>
      <c r="N31" s="127"/>
      <c r="O31" s="127"/>
      <c r="P31" s="127"/>
      <c r="Q31" s="3"/>
      <c r="R31" s="22" t="s">
        <v>3</v>
      </c>
      <c r="S31" s="80">
        <f>X32</f>
        <v>-8</v>
      </c>
      <c r="T31" s="115"/>
      <c r="U31" s="116"/>
      <c r="W31" s="12" t="s">
        <v>18</v>
      </c>
      <c r="X31" s="1">
        <f>SUM(E32,J32,O32)</f>
        <v>14</v>
      </c>
    </row>
    <row r="32" spans="1:24" ht="18" customHeight="1">
      <c r="A32" s="125"/>
      <c r="B32" s="15" t="s">
        <v>129</v>
      </c>
      <c r="C32" s="10">
        <f>C30+C31</f>
        <v>2</v>
      </c>
      <c r="D32" s="10" t="s">
        <v>127</v>
      </c>
      <c r="E32" s="10">
        <f>E30+E31</f>
        <v>9</v>
      </c>
      <c r="F32" s="107"/>
      <c r="G32" s="15" t="s">
        <v>129</v>
      </c>
      <c r="H32" s="10">
        <f>H30+H31</f>
        <v>4</v>
      </c>
      <c r="I32" s="10" t="s">
        <v>127</v>
      </c>
      <c r="J32" s="10">
        <f>J30+J31</f>
        <v>5</v>
      </c>
      <c r="K32" s="107"/>
      <c r="L32" s="127"/>
      <c r="M32" s="127"/>
      <c r="N32" s="127"/>
      <c r="O32" s="127"/>
      <c r="P32" s="127"/>
      <c r="Q32" s="3"/>
      <c r="R32" s="23" t="s">
        <v>1</v>
      </c>
      <c r="S32" s="117">
        <v>3</v>
      </c>
      <c r="T32" s="118"/>
      <c r="U32" s="119"/>
      <c r="W32" s="12" t="s">
        <v>4</v>
      </c>
      <c r="X32" s="1">
        <f>X30-X31</f>
        <v>-8</v>
      </c>
    </row>
  </sheetData>
  <mergeCells count="66">
    <mergeCell ref="P5:P7"/>
    <mergeCell ref="F8:F10"/>
    <mergeCell ref="P2:P4"/>
    <mergeCell ref="B1:F1"/>
    <mergeCell ref="G1:K1"/>
    <mergeCell ref="L1:P1"/>
    <mergeCell ref="K2:K4"/>
    <mergeCell ref="R1:U1"/>
    <mergeCell ref="S3:U3"/>
    <mergeCell ref="S4:U4"/>
    <mergeCell ref="A5:A7"/>
    <mergeCell ref="F5:F7"/>
    <mergeCell ref="G5:K7"/>
    <mergeCell ref="S6:U6"/>
    <mergeCell ref="S7:U7"/>
    <mergeCell ref="A2:A4"/>
    <mergeCell ref="B2:F4"/>
    <mergeCell ref="A8:A10"/>
    <mergeCell ref="K8:K10"/>
    <mergeCell ref="L8:P10"/>
    <mergeCell ref="S9:U9"/>
    <mergeCell ref="S10:U10"/>
    <mergeCell ref="R12:U12"/>
    <mergeCell ref="A13:A15"/>
    <mergeCell ref="B13:F15"/>
    <mergeCell ref="K13:K15"/>
    <mergeCell ref="P13:P15"/>
    <mergeCell ref="S14:U14"/>
    <mergeCell ref="S15:U15"/>
    <mergeCell ref="B12:F12"/>
    <mergeCell ref="G12:K12"/>
    <mergeCell ref="F16:F18"/>
    <mergeCell ref="G16:K18"/>
    <mergeCell ref="P16:P18"/>
    <mergeCell ref="L12:P12"/>
    <mergeCell ref="R23:U23"/>
    <mergeCell ref="S17:U17"/>
    <mergeCell ref="S18:U18"/>
    <mergeCell ref="A19:A21"/>
    <mergeCell ref="F19:F21"/>
    <mergeCell ref="K19:K21"/>
    <mergeCell ref="L19:P21"/>
    <mergeCell ref="S20:U20"/>
    <mergeCell ref="S21:U21"/>
    <mergeCell ref="A16:A18"/>
    <mergeCell ref="K24:K26"/>
    <mergeCell ref="P24:P26"/>
    <mergeCell ref="B23:F23"/>
    <mergeCell ref="G23:K23"/>
    <mergeCell ref="L23:P23"/>
    <mergeCell ref="S25:U25"/>
    <mergeCell ref="S26:U26"/>
    <mergeCell ref="A27:A29"/>
    <mergeCell ref="F27:F29"/>
    <mergeCell ref="G27:K29"/>
    <mergeCell ref="P27:P29"/>
    <mergeCell ref="S28:U28"/>
    <mergeCell ref="S29:U29"/>
    <mergeCell ref="A24:A26"/>
    <mergeCell ref="B24:F26"/>
    <mergeCell ref="S31:U31"/>
    <mergeCell ref="S32:U32"/>
    <mergeCell ref="A30:A32"/>
    <mergeCell ref="F30:F32"/>
    <mergeCell ref="K30:K32"/>
    <mergeCell ref="L30:P32"/>
  </mergeCells>
  <printOptions horizontalCentered="1"/>
  <pageMargins left="0.7874015748031497" right="0.5905511811023623" top="0.984251968503937" bottom="0.6692913385826772" header="0.5118110236220472" footer="0.5511811023622047"/>
  <pageSetup horizontalDpi="360" verticalDpi="360" orientation="portrait" paperSize="9" scale="90" r:id="rId2"/>
  <headerFooter alignWithMargins="0">
    <oddHeader>&amp;C&amp;14文部科学大臣杯　第３０回全日本アルティメット選手権大会　西日本予選会　大会結果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8"/>
  <sheetViews>
    <sheetView workbookViewId="0" topLeftCell="A1">
      <selection activeCell="A8" sqref="A8"/>
    </sheetView>
  </sheetViews>
  <sheetFormatPr defaultColWidth="9.00390625" defaultRowHeight="13.5"/>
  <cols>
    <col min="1" max="1" width="29.375" style="85" bestFit="1" customWidth="1"/>
    <col min="2" max="2" width="6.75390625" style="84" bestFit="1" customWidth="1"/>
    <col min="3" max="3" width="3.75390625" style="87" customWidth="1"/>
    <col min="4" max="4" width="29.375" style="85" bestFit="1" customWidth="1"/>
    <col min="5" max="5" width="6.75390625" style="84" bestFit="1" customWidth="1"/>
    <col min="6" max="6" width="3.625" style="84" customWidth="1"/>
    <col min="7" max="16384" width="9.00390625" style="85" customWidth="1"/>
  </cols>
  <sheetData>
    <row r="1" spans="1:5" s="86" customFormat="1" ht="24" customHeight="1" thickBot="1">
      <c r="A1" s="161" t="s">
        <v>159</v>
      </c>
      <c r="B1" s="161"/>
      <c r="C1" s="81"/>
      <c r="D1" s="162" t="s">
        <v>160</v>
      </c>
      <c r="E1" s="162"/>
    </row>
    <row r="2" spans="1:5" s="86" customFormat="1" ht="24" customHeight="1" thickBot="1">
      <c r="A2" s="90" t="s">
        <v>139</v>
      </c>
      <c r="B2" s="91" t="s">
        <v>0</v>
      </c>
      <c r="C2" s="81"/>
      <c r="D2" s="90" t="s">
        <v>139</v>
      </c>
      <c r="E2" s="91" t="s">
        <v>0</v>
      </c>
    </row>
    <row r="3" spans="1:6" ht="24" customHeight="1" thickTop="1">
      <c r="A3" s="103" t="s">
        <v>155</v>
      </c>
      <c r="B3" s="99">
        <v>1</v>
      </c>
      <c r="D3" s="98" t="s">
        <v>141</v>
      </c>
      <c r="E3" s="99">
        <v>1</v>
      </c>
      <c r="F3" s="88"/>
    </row>
    <row r="4" spans="1:5" ht="24" customHeight="1">
      <c r="A4" s="98" t="s">
        <v>156</v>
      </c>
      <c r="B4" s="104">
        <v>2</v>
      </c>
      <c r="D4" s="98" t="s">
        <v>154</v>
      </c>
      <c r="E4" s="100">
        <v>2</v>
      </c>
    </row>
    <row r="5" spans="1:5" ht="24" customHeight="1">
      <c r="A5" s="98" t="s">
        <v>140</v>
      </c>
      <c r="B5" s="100">
        <v>3</v>
      </c>
      <c r="C5" s="89"/>
      <c r="D5" s="98" t="s">
        <v>151</v>
      </c>
      <c r="E5" s="100">
        <v>3</v>
      </c>
    </row>
    <row r="6" spans="1:6" ht="24" customHeight="1" thickBot="1">
      <c r="A6" s="101" t="s">
        <v>142</v>
      </c>
      <c r="B6" s="102">
        <v>4</v>
      </c>
      <c r="D6" s="98" t="s">
        <v>147</v>
      </c>
      <c r="E6" s="100">
        <v>4</v>
      </c>
      <c r="F6" s="88"/>
    </row>
    <row r="7" spans="1:5" ht="24" customHeight="1" thickBot="1">
      <c r="A7" s="92" t="s">
        <v>143</v>
      </c>
      <c r="B7" s="93">
        <v>5</v>
      </c>
      <c r="D7" s="101" t="s">
        <v>143</v>
      </c>
      <c r="E7" s="102">
        <v>5</v>
      </c>
    </row>
    <row r="8" spans="1:5" ht="24" customHeight="1">
      <c r="A8" s="94" t="s">
        <v>147</v>
      </c>
      <c r="B8" s="95">
        <v>6</v>
      </c>
      <c r="D8" s="92" t="s">
        <v>66</v>
      </c>
      <c r="E8" s="93">
        <v>6</v>
      </c>
    </row>
    <row r="9" spans="1:5" ht="24" customHeight="1">
      <c r="A9" s="94" t="s">
        <v>144</v>
      </c>
      <c r="B9" s="95">
        <v>7</v>
      </c>
      <c r="D9" s="94" t="s">
        <v>36</v>
      </c>
      <c r="E9" s="95">
        <v>7</v>
      </c>
    </row>
    <row r="10" spans="1:6" ht="24" customHeight="1">
      <c r="A10" s="94" t="s">
        <v>146</v>
      </c>
      <c r="B10" s="95">
        <v>8</v>
      </c>
      <c r="D10" s="94" t="s">
        <v>145</v>
      </c>
      <c r="E10" s="93">
        <v>8</v>
      </c>
      <c r="F10" s="88"/>
    </row>
    <row r="11" spans="1:5" ht="24" customHeight="1">
      <c r="A11" s="94" t="s">
        <v>149</v>
      </c>
      <c r="B11" s="95">
        <v>9</v>
      </c>
      <c r="D11" s="94" t="s">
        <v>157</v>
      </c>
      <c r="E11" s="95">
        <v>9</v>
      </c>
    </row>
    <row r="12" spans="1:5" ht="24" customHeight="1">
      <c r="A12" s="94" t="s">
        <v>151</v>
      </c>
      <c r="B12" s="95">
        <v>9</v>
      </c>
      <c r="D12" s="94" t="s">
        <v>148</v>
      </c>
      <c r="E12" s="95">
        <v>10</v>
      </c>
    </row>
    <row r="13" spans="1:5" ht="24" customHeight="1" thickBot="1">
      <c r="A13" s="94" t="s">
        <v>145</v>
      </c>
      <c r="B13" s="95">
        <v>11</v>
      </c>
      <c r="D13" s="96" t="s">
        <v>149</v>
      </c>
      <c r="E13" s="97">
        <v>11</v>
      </c>
    </row>
    <row r="14" spans="1:2" ht="24" customHeight="1">
      <c r="A14" s="94" t="s">
        <v>150</v>
      </c>
      <c r="B14" s="95">
        <v>11</v>
      </c>
    </row>
    <row r="15" spans="1:4" ht="24" customHeight="1">
      <c r="A15" s="94" t="s">
        <v>158</v>
      </c>
      <c r="B15" s="95">
        <v>13</v>
      </c>
      <c r="D15" s="85" t="s">
        <v>153</v>
      </c>
    </row>
    <row r="16" spans="1:2" ht="24" customHeight="1" thickBot="1">
      <c r="A16" s="96" t="s">
        <v>148</v>
      </c>
      <c r="B16" s="97">
        <v>13</v>
      </c>
    </row>
    <row r="17" ht="24" customHeight="1">
      <c r="F17" s="87"/>
    </row>
    <row r="18" ht="24" customHeight="1">
      <c r="A18" s="85" t="s">
        <v>152</v>
      </c>
    </row>
    <row r="19" ht="17.25" customHeight="1"/>
    <row r="20" ht="17.25" customHeight="1"/>
    <row r="21" ht="17.25" customHeight="1"/>
    <row r="22" ht="17.25" customHeight="1"/>
    <row r="23" ht="17.25" customHeight="1"/>
    <row r="24" ht="17.25" customHeight="1"/>
    <row r="25" ht="17.25" customHeight="1"/>
    <row r="26" ht="17.25" customHeight="1"/>
    <row r="27" ht="17.25" customHeight="1"/>
    <row r="28" ht="17.25" customHeight="1"/>
    <row r="29" ht="17.25" customHeight="1"/>
    <row r="30" ht="17.25" customHeight="1"/>
    <row r="31" ht="17.25" customHeight="1"/>
    <row r="32" ht="17.25" customHeight="1"/>
    <row r="33" ht="17.25" customHeight="1"/>
    <row r="34" ht="17.25" customHeight="1"/>
  </sheetData>
  <mergeCells count="2">
    <mergeCell ref="A1:B1"/>
    <mergeCell ref="D1:E1"/>
  </mergeCells>
  <printOptions horizontalCentered="1"/>
  <pageMargins left="0.7874015748031497" right="0.7874015748031497" top="1.64" bottom="0.2755905511811024" header="0.7874015748031497" footer="0.1968503937007874"/>
  <pageSetup horizontalDpi="600" verticalDpi="600" orientation="portrait" paperSize="9" scale="110" r:id="rId1"/>
  <headerFooter alignWithMargins="0">
    <oddHeader>&amp;C&amp;16文部科学大臣杯　第３０回全日本アルティメット選手権大会
最終順位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河野　淳一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河野　淳一</dc:creator>
  <cp:keywords/>
  <dc:description/>
  <cp:lastModifiedBy>遠藤　博之</cp:lastModifiedBy>
  <cp:lastPrinted>2005-09-26T13:34:36Z</cp:lastPrinted>
  <dcterms:created xsi:type="dcterms:W3CDTF">2002-07-29T06:54:12Z</dcterms:created>
  <dcterms:modified xsi:type="dcterms:W3CDTF">2005-09-27T07:39:19Z</dcterms:modified>
  <cp:category/>
  <cp:version/>
  <cp:contentType/>
  <cp:contentStatus/>
</cp:coreProperties>
</file>