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3635" windowHeight="8805" activeTab="2"/>
  </bookViews>
  <sheets>
    <sheet name="リーグ表" sheetId="1" r:id="rId1"/>
    <sheet name="２次リーグ" sheetId="2" r:id="rId2"/>
    <sheet name="全順位" sheetId="3" r:id="rId3"/>
  </sheets>
  <definedNames>
    <definedName name="_xlnm.Print_Area" localSheetId="0">'リーグ表'!$A$1:$Q$62</definedName>
  </definedNames>
  <calcPr fullCalcOnLoad="1"/>
</workbook>
</file>

<file path=xl/sharedStrings.xml><?xml version="1.0" encoding="utf-8"?>
<sst xmlns="http://schemas.openxmlformats.org/spreadsheetml/2006/main" count="377" uniqueCount="200">
  <si>
    <t>勝</t>
  </si>
  <si>
    <t>敗</t>
  </si>
  <si>
    <t>分</t>
  </si>
  <si>
    <t>得</t>
  </si>
  <si>
    <t>失</t>
  </si>
  <si>
    <t>差</t>
  </si>
  <si>
    <t>順位</t>
  </si>
  <si>
    <t>Ａリーグ</t>
  </si>
  <si>
    <t>Eリーグ</t>
  </si>
  <si>
    <t>Fリーグ</t>
  </si>
  <si>
    <t>Gリーグ</t>
  </si>
  <si>
    <t>Hリーグ</t>
  </si>
  <si>
    <t>日本体育大学</t>
  </si>
  <si>
    <t>宇都宮大学</t>
  </si>
  <si>
    <t>獨協大学</t>
  </si>
  <si>
    <t>日本大学</t>
  </si>
  <si>
    <t>横浜国立大学</t>
  </si>
  <si>
    <t>上智大学</t>
  </si>
  <si>
    <t>成蹊大学</t>
  </si>
  <si>
    <t>筑波大学</t>
  </si>
  <si>
    <t>早稲田大学</t>
  </si>
  <si>
    <t>千葉大学</t>
  </si>
  <si>
    <t>明治大学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</si>
  <si>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</si>
  <si>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</si>
  <si>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</si>
  <si>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</si>
  <si>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</si>
  <si>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</si>
  <si>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</si>
  <si>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</si>
  <si>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</si>
  <si>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</si>
  <si>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</si>
  <si>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</si>
  <si>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</si>
  <si>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</si>
  <si>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</si>
  <si>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</si>
  <si>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</si>
  <si>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</si>
  <si>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</si>
  <si>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２０位</t>
  </si>
  <si>
    <t>２１位</t>
  </si>
  <si>
    <t>２２位</t>
  </si>
  <si>
    <t>２３位</t>
  </si>
  <si>
    <t>２４位</t>
  </si>
  <si>
    <t>２５位</t>
  </si>
  <si>
    <t>２６位</t>
  </si>
  <si>
    <t>２７位</t>
  </si>
  <si>
    <t>２８位</t>
  </si>
  <si>
    <t>２９位</t>
  </si>
  <si>
    <t>３０位</t>
  </si>
  <si>
    <t>３１位</t>
  </si>
  <si>
    <t>３２位</t>
  </si>
  <si>
    <t>２次予選進出チーム</t>
  </si>
  <si>
    <t>【第30回全日本アルティメット東日本予選・オープンの部リーグ表】</t>
  </si>
  <si>
    <t>文化シヤッター</t>
  </si>
  <si>
    <t>慶應義塾大学　　HUSKIES</t>
  </si>
  <si>
    <t>東京外国語大学</t>
  </si>
  <si>
    <t>立教大学</t>
  </si>
  <si>
    <t>武蔵野ピーチ</t>
  </si>
  <si>
    <t>法政大学</t>
  </si>
  <si>
    <t>國學院大学</t>
  </si>
  <si>
    <t>【第３０回全日本アルティメット東日本予選・２次リーグ表】</t>
  </si>
  <si>
    <t>M１位</t>
  </si>
  <si>
    <t>３３位</t>
  </si>
  <si>
    <t>３４位</t>
  </si>
  <si>
    <t>３５位</t>
  </si>
  <si>
    <t>３６位</t>
  </si>
  <si>
    <t>N１位</t>
  </si>
  <si>
    <t>O１位</t>
  </si>
  <si>
    <t>P１位</t>
  </si>
  <si>
    <t>P２位</t>
  </si>
  <si>
    <t>O２位</t>
  </si>
  <si>
    <t>N２位</t>
  </si>
  <si>
    <t>M３位</t>
  </si>
  <si>
    <t>M２位</t>
  </si>
  <si>
    <t>N３位</t>
  </si>
  <si>
    <t>O３位</t>
  </si>
  <si>
    <t>P３位</t>
  </si>
  <si>
    <t>Q１位</t>
  </si>
  <si>
    <t>R１位</t>
  </si>
  <si>
    <t>S１位</t>
  </si>
  <si>
    <t>T１位</t>
  </si>
  <si>
    <t>T２位</t>
  </si>
  <si>
    <t>S２位</t>
  </si>
  <si>
    <t>R２位</t>
  </si>
  <si>
    <t>Q２位</t>
  </si>
  <si>
    <t>Q３位</t>
  </si>
  <si>
    <t>R３位</t>
  </si>
  <si>
    <t>S３位</t>
  </si>
  <si>
    <t>U１位</t>
  </si>
  <si>
    <t>V１位</t>
  </si>
  <si>
    <t>W１位</t>
  </si>
  <si>
    <t>T３位</t>
  </si>
  <si>
    <t>X１位</t>
  </si>
  <si>
    <t>X２位</t>
  </si>
  <si>
    <t>W２位</t>
  </si>
  <si>
    <t>V２位</t>
  </si>
  <si>
    <t>U２位</t>
  </si>
  <si>
    <t>U３位</t>
  </si>
  <si>
    <t>V３位</t>
  </si>
  <si>
    <t>W３位</t>
  </si>
  <si>
    <t>X３位</t>
  </si>
  <si>
    <t>◆第30回全日本アルティメット東日本１次予選・オープンの部順位◆</t>
  </si>
  <si>
    <t>慶應義塾大学　　  　　ホワイトホーンズ</t>
  </si>
  <si>
    <t>Ｂリーグ</t>
  </si>
  <si>
    <t>Ｎｏｍａｄｉｃ　　　　　Ｔｒｉｂｅ</t>
  </si>
  <si>
    <t>Ｂｉｇ　Ｂｏｍｂｅｒｓ</t>
  </si>
  <si>
    <t>Ｃリーグ</t>
  </si>
  <si>
    <t>ＬＯＱＵＩＴＯＳ</t>
  </si>
  <si>
    <t>ＯＴＴＩ</t>
  </si>
  <si>
    <t>チームＲ</t>
  </si>
  <si>
    <t>Ｄリーグ</t>
  </si>
  <si>
    <t>ＢＯＭＢＥＲＳ</t>
  </si>
  <si>
    <t>Ｃｒｅｗｓ</t>
  </si>
  <si>
    <t>サムライ</t>
  </si>
  <si>
    <t>Sun　Machine</t>
  </si>
  <si>
    <t>BY THE</t>
  </si>
  <si>
    <t>ふかひれ</t>
  </si>
  <si>
    <t>Iリーグ</t>
  </si>
  <si>
    <t>ドロップアウト</t>
  </si>
  <si>
    <t>Ｊリーグ</t>
  </si>
  <si>
    <t>DISCMANIA</t>
  </si>
  <si>
    <t>ICU WINDS</t>
  </si>
  <si>
    <t>Ｋリーグ</t>
  </si>
  <si>
    <t>BEERS</t>
  </si>
  <si>
    <t>Ｌリーグ</t>
  </si>
  <si>
    <t>Happy Campers</t>
  </si>
  <si>
    <t>Splash</t>
  </si>
  <si>
    <t>勝</t>
  </si>
  <si>
    <t>Mリーグ</t>
  </si>
  <si>
    <t>Oリーグ</t>
  </si>
  <si>
    <t>Pリーグ</t>
  </si>
  <si>
    <t>Qリーグ</t>
  </si>
  <si>
    <t>Rリーグ</t>
  </si>
  <si>
    <t>Sリーグ</t>
  </si>
  <si>
    <t>Tリーグ</t>
  </si>
  <si>
    <t>Uリーグ</t>
  </si>
  <si>
    <t>Vリーグ</t>
  </si>
  <si>
    <t>Wリーグ</t>
  </si>
  <si>
    <t>Xリーグ</t>
  </si>
  <si>
    <t>Nリーグ</t>
  </si>
  <si>
    <t>NomadicTribe</t>
  </si>
  <si>
    <t>DISCMANIA</t>
  </si>
  <si>
    <t>LOQUITOS</t>
  </si>
  <si>
    <t>慶應ハスキーズ</t>
  </si>
  <si>
    <t>Bombers</t>
  </si>
  <si>
    <t>サムライ</t>
  </si>
  <si>
    <r>
      <t>慶應　　　　　　　　　</t>
    </r>
    <r>
      <rPr>
        <sz val="11"/>
        <color indexed="8"/>
        <rFont val="ＭＳ Ｐゴシック"/>
        <family val="3"/>
      </rPr>
      <t>ホワイトホーンズ</t>
    </r>
  </si>
  <si>
    <r>
      <t>慶應　　　　　　　　　</t>
    </r>
    <r>
      <rPr>
        <sz val="10"/>
        <color indexed="8"/>
        <rFont val="ＭＳ Ｐゴシック"/>
        <family val="3"/>
      </rPr>
      <t>ホワイトホーンズ</t>
    </r>
  </si>
  <si>
    <t>OTTI</t>
  </si>
  <si>
    <t>東京外大</t>
  </si>
  <si>
    <t>Crews</t>
  </si>
  <si>
    <t>HappyCampers</t>
  </si>
  <si>
    <t>ドロップアウト</t>
  </si>
  <si>
    <t>BigBombers</t>
  </si>
  <si>
    <t>ふかひれ</t>
  </si>
  <si>
    <t>ICU WINDS</t>
  </si>
  <si>
    <t>チームR</t>
  </si>
  <si>
    <t>BY THE</t>
  </si>
  <si>
    <t>Beers</t>
  </si>
  <si>
    <t>Sun Machine</t>
  </si>
  <si>
    <t>Splash</t>
  </si>
  <si>
    <t>文化シヤッター　BuzzBullets</t>
  </si>
  <si>
    <t>國學院大学TRIUMPH</t>
  </si>
  <si>
    <t>慶應義塾大学HUSKIES</t>
  </si>
  <si>
    <t>成蹊大学リベロス</t>
  </si>
  <si>
    <t>上智大学FREAKS</t>
  </si>
  <si>
    <t>早稲田大学ソニックス</t>
  </si>
  <si>
    <t>日本体育大学バーバリアンズ</t>
  </si>
  <si>
    <t>立教大学MANEUVERS</t>
  </si>
  <si>
    <t>日本大学Hummingbirds</t>
  </si>
  <si>
    <t>Nomadic Tribe</t>
  </si>
  <si>
    <t>LOQUITOS</t>
  </si>
  <si>
    <t>Bombers</t>
  </si>
  <si>
    <t>DISCMANIA</t>
  </si>
  <si>
    <t>サムライ</t>
  </si>
  <si>
    <t>Crrew</t>
  </si>
  <si>
    <t>Happy Campers</t>
  </si>
  <si>
    <t>OTTI</t>
  </si>
  <si>
    <t>明治大学FREE FLYERS</t>
  </si>
  <si>
    <t>法政大学ASA-MAC'S</t>
  </si>
  <si>
    <t>筑波大学INVERHOUSE</t>
  </si>
  <si>
    <t>慶應義塾大学ホワイトホーンズ</t>
  </si>
  <si>
    <t>東京外国語大学MAX</t>
  </si>
  <si>
    <t>横浜国立大学COUGUARS</t>
  </si>
  <si>
    <t>千葉大学MISTRAL</t>
  </si>
  <si>
    <t>獨協大学WAFT!</t>
  </si>
  <si>
    <t>宇都宮大学HOT SCREAM</t>
  </si>
  <si>
    <t>Big Bombers</t>
  </si>
  <si>
    <t>チームＲ</t>
  </si>
  <si>
    <t>Splash</t>
  </si>
  <si>
    <t>Sendai Sun Machine</t>
  </si>
  <si>
    <t>Beers</t>
  </si>
  <si>
    <t>ふかひれ</t>
  </si>
  <si>
    <t>ドロップアウト</t>
  </si>
  <si>
    <t>ICU WINDS</t>
  </si>
  <si>
    <t>BY THE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</si>
</sst>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double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textRotation="255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textRotation="255"/>
    </xf>
    <xf numFmtId="0" fontId="10" fillId="0" borderId="0" xfId="0" applyFont="1" applyFill="1" applyAlignment="1">
      <alignment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4" fillId="0" borderId="30" xfId="0" applyNumberFormat="1" applyFont="1" applyFill="1" applyBorder="1" applyAlignment="1">
      <alignment horizontal="center" vertical="center"/>
    </xf>
    <xf numFmtId="0" fontId="14" fillId="0" borderId="31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 textRotation="255"/>
    </xf>
    <xf numFmtId="0" fontId="14" fillId="0" borderId="35" xfId="0" applyNumberFormat="1" applyFont="1" applyFill="1" applyBorder="1" applyAlignment="1">
      <alignment horizontal="center" vertical="center" textRotation="255"/>
    </xf>
    <xf numFmtId="0" fontId="14" fillId="0" borderId="36" xfId="0" applyNumberFormat="1" applyFont="1" applyFill="1" applyBorder="1" applyAlignment="1">
      <alignment horizontal="center" vertical="center" textRotation="255"/>
    </xf>
    <xf numFmtId="0" fontId="14" fillId="0" borderId="0" xfId="0" applyFont="1" applyFill="1" applyAlignment="1">
      <alignment/>
    </xf>
    <xf numFmtId="0" fontId="14" fillId="0" borderId="37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 textRotation="255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 textRotation="255"/>
    </xf>
    <xf numFmtId="0" fontId="14" fillId="0" borderId="0" xfId="0" applyFont="1" applyFill="1" applyAlignment="1">
      <alignment vertical="center" textRotation="255"/>
    </xf>
    <xf numFmtId="0" fontId="14" fillId="0" borderId="0" xfId="0" applyNumberFormat="1" applyFont="1" applyFill="1" applyBorder="1" applyAlignment="1">
      <alignment horizontal="center" vertical="center" textRotation="255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textRotation="255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76350" y="11430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276350" y="40386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10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295400" y="6953250"/>
          <a:ext cx="3838575" cy="2009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666750</xdr:rowOff>
    </xdr:from>
    <xdr:to>
      <xdr:col>10</xdr:col>
      <xdr:colOff>9525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1276350" y="9820275"/>
          <a:ext cx="386715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276350" y="127635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276350" y="156972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10</xdr:col>
      <xdr:colOff>0</xdr:colOff>
      <xdr:row>36</xdr:row>
      <xdr:rowOff>0</xdr:rowOff>
    </xdr:to>
    <xdr:sp>
      <xdr:nvSpPr>
        <xdr:cNvPr id="7" name="Line 7"/>
        <xdr:cNvSpPr>
          <a:spLocks/>
        </xdr:cNvSpPr>
      </xdr:nvSpPr>
      <xdr:spPr>
        <a:xfrm>
          <a:off x="1295400" y="18649950"/>
          <a:ext cx="3838575" cy="2009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666750</xdr:rowOff>
    </xdr:from>
    <xdr:to>
      <xdr:col>10</xdr:col>
      <xdr:colOff>9525</xdr:colOff>
      <xdr:row>41</xdr:row>
      <xdr:rowOff>0</xdr:rowOff>
    </xdr:to>
    <xdr:sp>
      <xdr:nvSpPr>
        <xdr:cNvPr id="8" name="Line 8"/>
        <xdr:cNvSpPr>
          <a:spLocks/>
        </xdr:cNvSpPr>
      </xdr:nvSpPr>
      <xdr:spPr>
        <a:xfrm>
          <a:off x="1276350" y="21555075"/>
          <a:ext cx="386715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9" name="Line 26"/>
        <xdr:cNvSpPr>
          <a:spLocks/>
        </xdr:cNvSpPr>
      </xdr:nvSpPr>
      <xdr:spPr>
        <a:xfrm>
          <a:off x="1276350" y="244983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10" name="Line 27"/>
        <xdr:cNvSpPr>
          <a:spLocks/>
        </xdr:cNvSpPr>
      </xdr:nvSpPr>
      <xdr:spPr>
        <a:xfrm>
          <a:off x="1276350" y="274320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19050</xdr:rowOff>
    </xdr:from>
    <xdr:to>
      <xdr:col>10</xdr:col>
      <xdr:colOff>0</xdr:colOff>
      <xdr:row>56</xdr:row>
      <xdr:rowOff>0</xdr:rowOff>
    </xdr:to>
    <xdr:sp>
      <xdr:nvSpPr>
        <xdr:cNvPr id="11" name="Line 28"/>
        <xdr:cNvSpPr>
          <a:spLocks/>
        </xdr:cNvSpPr>
      </xdr:nvSpPr>
      <xdr:spPr>
        <a:xfrm>
          <a:off x="1295400" y="30384750"/>
          <a:ext cx="3838575" cy="2009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666750</xdr:rowOff>
    </xdr:from>
    <xdr:to>
      <xdr:col>10</xdr:col>
      <xdr:colOff>9525</xdr:colOff>
      <xdr:row>61</xdr:row>
      <xdr:rowOff>0</xdr:rowOff>
    </xdr:to>
    <xdr:sp>
      <xdr:nvSpPr>
        <xdr:cNvPr id="12" name="Line 29"/>
        <xdr:cNvSpPr>
          <a:spLocks/>
        </xdr:cNvSpPr>
      </xdr:nvSpPr>
      <xdr:spPr>
        <a:xfrm>
          <a:off x="1276350" y="33289875"/>
          <a:ext cx="386715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13" name="Line 31"/>
        <xdr:cNvSpPr>
          <a:spLocks/>
        </xdr:cNvSpPr>
      </xdr:nvSpPr>
      <xdr:spPr>
        <a:xfrm>
          <a:off x="1276350" y="40386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14" name="Line 32"/>
        <xdr:cNvSpPr>
          <a:spLocks/>
        </xdr:cNvSpPr>
      </xdr:nvSpPr>
      <xdr:spPr>
        <a:xfrm>
          <a:off x="1276350" y="69342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15" name="Line 33"/>
        <xdr:cNvSpPr>
          <a:spLocks/>
        </xdr:cNvSpPr>
      </xdr:nvSpPr>
      <xdr:spPr>
        <a:xfrm>
          <a:off x="1276350" y="98298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16" name="Line 34"/>
        <xdr:cNvSpPr>
          <a:spLocks/>
        </xdr:cNvSpPr>
      </xdr:nvSpPr>
      <xdr:spPr>
        <a:xfrm>
          <a:off x="1276350" y="40386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17" name="Line 35"/>
        <xdr:cNvSpPr>
          <a:spLocks/>
        </xdr:cNvSpPr>
      </xdr:nvSpPr>
      <xdr:spPr>
        <a:xfrm>
          <a:off x="1276350" y="69342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18" name="Line 36"/>
        <xdr:cNvSpPr>
          <a:spLocks/>
        </xdr:cNvSpPr>
      </xdr:nvSpPr>
      <xdr:spPr>
        <a:xfrm>
          <a:off x="1276350" y="98298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19" name="Line 37"/>
        <xdr:cNvSpPr>
          <a:spLocks/>
        </xdr:cNvSpPr>
      </xdr:nvSpPr>
      <xdr:spPr>
        <a:xfrm>
          <a:off x="1276350" y="127635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20" name="Line 38"/>
        <xdr:cNvSpPr>
          <a:spLocks/>
        </xdr:cNvSpPr>
      </xdr:nvSpPr>
      <xdr:spPr>
        <a:xfrm>
          <a:off x="1276350" y="156972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21" name="Line 39"/>
        <xdr:cNvSpPr>
          <a:spLocks/>
        </xdr:cNvSpPr>
      </xdr:nvSpPr>
      <xdr:spPr>
        <a:xfrm>
          <a:off x="1276350" y="186309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22" name="Line 40"/>
        <xdr:cNvSpPr>
          <a:spLocks/>
        </xdr:cNvSpPr>
      </xdr:nvSpPr>
      <xdr:spPr>
        <a:xfrm>
          <a:off x="1276350" y="215646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23" name="Line 41"/>
        <xdr:cNvSpPr>
          <a:spLocks/>
        </xdr:cNvSpPr>
      </xdr:nvSpPr>
      <xdr:spPr>
        <a:xfrm>
          <a:off x="1276350" y="40386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24" name="Line 42"/>
        <xdr:cNvSpPr>
          <a:spLocks/>
        </xdr:cNvSpPr>
      </xdr:nvSpPr>
      <xdr:spPr>
        <a:xfrm>
          <a:off x="1276350" y="69342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25" name="Line 43"/>
        <xdr:cNvSpPr>
          <a:spLocks/>
        </xdr:cNvSpPr>
      </xdr:nvSpPr>
      <xdr:spPr>
        <a:xfrm>
          <a:off x="1276350" y="98298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26" name="Line 44"/>
        <xdr:cNvSpPr>
          <a:spLocks/>
        </xdr:cNvSpPr>
      </xdr:nvSpPr>
      <xdr:spPr>
        <a:xfrm>
          <a:off x="1276350" y="127635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27" name="Line 45"/>
        <xdr:cNvSpPr>
          <a:spLocks/>
        </xdr:cNvSpPr>
      </xdr:nvSpPr>
      <xdr:spPr>
        <a:xfrm>
          <a:off x="1276350" y="156972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28" name="Line 46"/>
        <xdr:cNvSpPr>
          <a:spLocks/>
        </xdr:cNvSpPr>
      </xdr:nvSpPr>
      <xdr:spPr>
        <a:xfrm>
          <a:off x="1276350" y="186309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29" name="Line 47"/>
        <xdr:cNvSpPr>
          <a:spLocks/>
        </xdr:cNvSpPr>
      </xdr:nvSpPr>
      <xdr:spPr>
        <a:xfrm>
          <a:off x="1276350" y="215646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30" name="Line 48"/>
        <xdr:cNvSpPr>
          <a:spLocks/>
        </xdr:cNvSpPr>
      </xdr:nvSpPr>
      <xdr:spPr>
        <a:xfrm>
          <a:off x="1276350" y="244983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31" name="Line 49"/>
        <xdr:cNvSpPr>
          <a:spLocks/>
        </xdr:cNvSpPr>
      </xdr:nvSpPr>
      <xdr:spPr>
        <a:xfrm>
          <a:off x="1276350" y="274320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32" name="Line 50"/>
        <xdr:cNvSpPr>
          <a:spLocks/>
        </xdr:cNvSpPr>
      </xdr:nvSpPr>
      <xdr:spPr>
        <a:xfrm>
          <a:off x="1276350" y="303657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33" name="Line 51"/>
        <xdr:cNvSpPr>
          <a:spLocks/>
        </xdr:cNvSpPr>
      </xdr:nvSpPr>
      <xdr:spPr>
        <a:xfrm>
          <a:off x="1276350" y="33299400"/>
          <a:ext cx="38671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1123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1285875" y="4019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3" name="Line 9"/>
        <xdr:cNvSpPr>
          <a:spLocks/>
        </xdr:cNvSpPr>
      </xdr:nvSpPr>
      <xdr:spPr>
        <a:xfrm>
          <a:off x="1285875" y="4019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4" name="Line 11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5" name="Line 12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6" name="Line 13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7" name="Line 14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8" name="Line 15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9" name="Line 16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10" name="Line 17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11" name="Line 18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12" name="Line 19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13" name="Line 20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14" name="Line 21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15" name="Line 23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16" name="Line 24"/>
        <xdr:cNvSpPr>
          <a:spLocks/>
        </xdr:cNvSpPr>
      </xdr:nvSpPr>
      <xdr:spPr>
        <a:xfrm>
          <a:off x="1285875" y="333184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17" name="Line 26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18" name="Line 27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19" name="Line 28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20" name="Line 29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21" name="Line 34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22" name="Line 35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23" name="Line 36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24" name="Line 37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25" name="Line 41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9525</xdr:colOff>
      <xdr:row>6</xdr:row>
      <xdr:rowOff>0</xdr:rowOff>
    </xdr:to>
    <xdr:sp>
      <xdr:nvSpPr>
        <xdr:cNvPr id="26" name="Line 42"/>
        <xdr:cNvSpPr>
          <a:spLocks/>
        </xdr:cNvSpPr>
      </xdr:nvSpPr>
      <xdr:spPr>
        <a:xfrm>
          <a:off x="1285875" y="1123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27" name="Line 43"/>
        <xdr:cNvSpPr>
          <a:spLocks/>
        </xdr:cNvSpPr>
      </xdr:nvSpPr>
      <xdr:spPr>
        <a:xfrm>
          <a:off x="1285875" y="4019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28" name="Line 44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29" name="Line 45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30" name="Line 46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31" name="Line 47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9525</xdr:colOff>
      <xdr:row>6</xdr:row>
      <xdr:rowOff>0</xdr:rowOff>
    </xdr:to>
    <xdr:sp>
      <xdr:nvSpPr>
        <xdr:cNvPr id="32" name="Line 48"/>
        <xdr:cNvSpPr>
          <a:spLocks/>
        </xdr:cNvSpPr>
      </xdr:nvSpPr>
      <xdr:spPr>
        <a:xfrm>
          <a:off x="1285875" y="1123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33" name="Line 49"/>
        <xdr:cNvSpPr>
          <a:spLocks/>
        </xdr:cNvSpPr>
      </xdr:nvSpPr>
      <xdr:spPr>
        <a:xfrm>
          <a:off x="1285875" y="4019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34" name="Line 50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35" name="Line 51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36" name="Line 52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37" name="Line 53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38" name="Line 54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39" name="Line 55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40" name="Line 56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41" name="Line 57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42" name="Line 58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10</xdr:col>
      <xdr:colOff>9525</xdr:colOff>
      <xdr:row>6</xdr:row>
      <xdr:rowOff>0</xdr:rowOff>
    </xdr:to>
    <xdr:sp>
      <xdr:nvSpPr>
        <xdr:cNvPr id="43" name="Line 59"/>
        <xdr:cNvSpPr>
          <a:spLocks/>
        </xdr:cNvSpPr>
      </xdr:nvSpPr>
      <xdr:spPr>
        <a:xfrm>
          <a:off x="1285875" y="1123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10</xdr:col>
      <xdr:colOff>9525</xdr:colOff>
      <xdr:row>11</xdr:row>
      <xdr:rowOff>0</xdr:rowOff>
    </xdr:to>
    <xdr:sp>
      <xdr:nvSpPr>
        <xdr:cNvPr id="44" name="Line 60"/>
        <xdr:cNvSpPr>
          <a:spLocks/>
        </xdr:cNvSpPr>
      </xdr:nvSpPr>
      <xdr:spPr>
        <a:xfrm>
          <a:off x="1285875" y="4019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45" name="Line 61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46" name="Line 62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47" name="Line 63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48" name="Line 64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49" name="Line 65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50" name="Line 66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51" name="Line 67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52" name="Line 68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53" name="Line 69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54" name="Line 70"/>
        <xdr:cNvSpPr>
          <a:spLocks/>
        </xdr:cNvSpPr>
      </xdr:nvSpPr>
      <xdr:spPr>
        <a:xfrm>
          <a:off x="1285875" y="333184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55" name="Line 71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56" name="Line 72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57" name="Line 73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58" name="Line 74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16</xdr:row>
      <xdr:rowOff>0</xdr:rowOff>
    </xdr:to>
    <xdr:sp>
      <xdr:nvSpPr>
        <xdr:cNvPr id="59" name="Line 75"/>
        <xdr:cNvSpPr>
          <a:spLocks/>
        </xdr:cNvSpPr>
      </xdr:nvSpPr>
      <xdr:spPr>
        <a:xfrm>
          <a:off x="1285875" y="69151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60" name="Line 76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61" name="Line 77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62" name="Line 78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63" name="Line 79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9525</xdr:colOff>
      <xdr:row>21</xdr:row>
      <xdr:rowOff>0</xdr:rowOff>
    </xdr:to>
    <xdr:sp>
      <xdr:nvSpPr>
        <xdr:cNvPr id="64" name="Line 80"/>
        <xdr:cNvSpPr>
          <a:spLocks/>
        </xdr:cNvSpPr>
      </xdr:nvSpPr>
      <xdr:spPr>
        <a:xfrm>
          <a:off x="1285875" y="98488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65" name="Line 81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66" name="Line 82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67" name="Line 83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68" name="Line 84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10</xdr:col>
      <xdr:colOff>9525</xdr:colOff>
      <xdr:row>26</xdr:row>
      <xdr:rowOff>0</xdr:rowOff>
    </xdr:to>
    <xdr:sp>
      <xdr:nvSpPr>
        <xdr:cNvPr id="69" name="Line 85"/>
        <xdr:cNvSpPr>
          <a:spLocks/>
        </xdr:cNvSpPr>
      </xdr:nvSpPr>
      <xdr:spPr>
        <a:xfrm>
          <a:off x="1285875" y="127825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70" name="Line 86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71" name="Line 87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72" name="Line 88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73" name="Line 89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9525</xdr:colOff>
      <xdr:row>31</xdr:row>
      <xdr:rowOff>0</xdr:rowOff>
    </xdr:to>
    <xdr:sp>
      <xdr:nvSpPr>
        <xdr:cNvPr id="74" name="Line 90"/>
        <xdr:cNvSpPr>
          <a:spLocks/>
        </xdr:cNvSpPr>
      </xdr:nvSpPr>
      <xdr:spPr>
        <a:xfrm>
          <a:off x="1285875" y="157162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75" name="Line 91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76" name="Line 92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77" name="Line 93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78" name="Line 94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10</xdr:col>
      <xdr:colOff>9525</xdr:colOff>
      <xdr:row>36</xdr:row>
      <xdr:rowOff>0</xdr:rowOff>
    </xdr:to>
    <xdr:sp>
      <xdr:nvSpPr>
        <xdr:cNvPr id="79" name="Line 95"/>
        <xdr:cNvSpPr>
          <a:spLocks/>
        </xdr:cNvSpPr>
      </xdr:nvSpPr>
      <xdr:spPr>
        <a:xfrm>
          <a:off x="1285875" y="186499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80" name="Line 96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81" name="Line 97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82" name="Line 98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83" name="Line 99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9525</xdr:colOff>
      <xdr:row>41</xdr:row>
      <xdr:rowOff>0</xdr:rowOff>
    </xdr:to>
    <xdr:sp>
      <xdr:nvSpPr>
        <xdr:cNvPr id="84" name="Line 100"/>
        <xdr:cNvSpPr>
          <a:spLocks/>
        </xdr:cNvSpPr>
      </xdr:nvSpPr>
      <xdr:spPr>
        <a:xfrm>
          <a:off x="1285875" y="215836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85" name="Line 101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86" name="Line 102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87" name="Line 103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88" name="Line 104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10</xdr:col>
      <xdr:colOff>9525</xdr:colOff>
      <xdr:row>46</xdr:row>
      <xdr:rowOff>0</xdr:rowOff>
    </xdr:to>
    <xdr:sp>
      <xdr:nvSpPr>
        <xdr:cNvPr id="89" name="Line 105"/>
        <xdr:cNvSpPr>
          <a:spLocks/>
        </xdr:cNvSpPr>
      </xdr:nvSpPr>
      <xdr:spPr>
        <a:xfrm>
          <a:off x="1285875" y="245173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90" name="Line 106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91" name="Line 107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92" name="Line 108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93" name="Line 109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9525</xdr:colOff>
      <xdr:row>51</xdr:row>
      <xdr:rowOff>0</xdr:rowOff>
    </xdr:to>
    <xdr:sp>
      <xdr:nvSpPr>
        <xdr:cNvPr id="94" name="Line 110"/>
        <xdr:cNvSpPr>
          <a:spLocks/>
        </xdr:cNvSpPr>
      </xdr:nvSpPr>
      <xdr:spPr>
        <a:xfrm>
          <a:off x="1285875" y="274510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95" name="Line 111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96" name="Line 112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97" name="Line 113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98" name="Line 114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9525</xdr:colOff>
      <xdr:row>56</xdr:row>
      <xdr:rowOff>0</xdr:rowOff>
    </xdr:to>
    <xdr:sp>
      <xdr:nvSpPr>
        <xdr:cNvPr id="99" name="Line 115"/>
        <xdr:cNvSpPr>
          <a:spLocks/>
        </xdr:cNvSpPr>
      </xdr:nvSpPr>
      <xdr:spPr>
        <a:xfrm>
          <a:off x="1285875" y="303847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100" name="Line 116"/>
        <xdr:cNvSpPr>
          <a:spLocks/>
        </xdr:cNvSpPr>
      </xdr:nvSpPr>
      <xdr:spPr>
        <a:xfrm>
          <a:off x="1285875" y="333184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101" name="Line 117"/>
        <xdr:cNvSpPr>
          <a:spLocks/>
        </xdr:cNvSpPr>
      </xdr:nvSpPr>
      <xdr:spPr>
        <a:xfrm>
          <a:off x="1285875" y="333184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102" name="Line 118"/>
        <xdr:cNvSpPr>
          <a:spLocks/>
        </xdr:cNvSpPr>
      </xdr:nvSpPr>
      <xdr:spPr>
        <a:xfrm>
          <a:off x="1285875" y="333184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103" name="Line 119"/>
        <xdr:cNvSpPr>
          <a:spLocks/>
        </xdr:cNvSpPr>
      </xdr:nvSpPr>
      <xdr:spPr>
        <a:xfrm>
          <a:off x="1285875" y="333184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10</xdr:col>
      <xdr:colOff>9525</xdr:colOff>
      <xdr:row>61</xdr:row>
      <xdr:rowOff>0</xdr:rowOff>
    </xdr:to>
    <xdr:sp>
      <xdr:nvSpPr>
        <xdr:cNvPr id="104" name="Line 120"/>
        <xdr:cNvSpPr>
          <a:spLocks/>
        </xdr:cNvSpPr>
      </xdr:nvSpPr>
      <xdr:spPr>
        <a:xfrm>
          <a:off x="1285875" y="33318450"/>
          <a:ext cx="3952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SheetLayoutView="75" workbookViewId="0" topLeftCell="A1">
      <selection activeCell="K4" sqref="K4:P6"/>
    </sheetView>
  </sheetViews>
  <sheetFormatPr defaultColWidth="9.00390625" defaultRowHeight="13.5"/>
  <cols>
    <col min="1" max="1" width="16.75390625" style="29" customWidth="1"/>
    <col min="2" max="10" width="5.625" style="29" customWidth="1"/>
    <col min="11" max="17" width="5.25390625" style="61" customWidth="1"/>
    <col min="18" max="19" width="5.00390625" style="29" customWidth="1"/>
    <col min="20" max="20" width="5.00390625" style="30" customWidth="1"/>
    <col min="21" max="16384" width="9.00390625" style="29" customWidth="1"/>
  </cols>
  <sheetData>
    <row r="1" spans="1:20" ht="18.75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8"/>
      <c r="S1" s="28"/>
      <c r="T1" s="28"/>
    </row>
    <row r="2" ht="18" thickBot="1"/>
    <row r="3" spans="1:20" ht="53.25" customHeight="1" thickBot="1">
      <c r="A3" s="1" t="s">
        <v>7</v>
      </c>
      <c r="B3" s="21" t="s">
        <v>57</v>
      </c>
      <c r="C3" s="21"/>
      <c r="D3" s="22"/>
      <c r="E3" s="23" t="s">
        <v>21</v>
      </c>
      <c r="F3" s="21"/>
      <c r="G3" s="22"/>
      <c r="H3" s="23" t="s">
        <v>19</v>
      </c>
      <c r="I3" s="21"/>
      <c r="J3" s="22"/>
      <c r="K3" s="62" t="s">
        <v>0</v>
      </c>
      <c r="L3" s="63" t="s">
        <v>1</v>
      </c>
      <c r="M3" s="63" t="s">
        <v>2</v>
      </c>
      <c r="N3" s="63" t="s">
        <v>3</v>
      </c>
      <c r="O3" s="63" t="s">
        <v>4</v>
      </c>
      <c r="P3" s="63" t="s">
        <v>5</v>
      </c>
      <c r="Q3" s="64" t="s">
        <v>6</v>
      </c>
      <c r="T3" s="29"/>
    </row>
    <row r="4" spans="1:20" ht="53.25" customHeight="1" thickTop="1">
      <c r="A4" s="2" t="str">
        <f>B3</f>
        <v>文化シヤッター</v>
      </c>
      <c r="B4" s="32"/>
      <c r="C4" s="33"/>
      <c r="D4" s="34"/>
      <c r="E4" s="35">
        <v>17</v>
      </c>
      <c r="F4" s="36" t="str">
        <f>IF(E4&gt;G4,"○",IF(E4&lt;G4,"×",IF(E4=G4,"△")))</f>
        <v>○</v>
      </c>
      <c r="G4" s="34">
        <v>2</v>
      </c>
      <c r="H4" s="35">
        <v>17</v>
      </c>
      <c r="I4" s="36" t="str">
        <f>IF(H4&gt;J4,"○",IF(H4&lt;J4,"×",IF(H4=J4,"△")))</f>
        <v>○</v>
      </c>
      <c r="J4" s="34">
        <v>2</v>
      </c>
      <c r="K4" s="54">
        <f>IF(E4&gt;G4,"1","0")+IF(H4&gt;J4,"1","0")</f>
        <v>2</v>
      </c>
      <c r="L4" s="55">
        <f>IF(G4&gt;E4,"1","0")+IF(J4&gt;H4,"1","0")</f>
        <v>0</v>
      </c>
      <c r="M4" s="55">
        <f>IF(E4=G4,"1","0")+IF(H4=J4,"1","0")</f>
        <v>0</v>
      </c>
      <c r="N4" s="55">
        <f>E4+H4</f>
        <v>34</v>
      </c>
      <c r="O4" s="55">
        <f>G4+J4</f>
        <v>4</v>
      </c>
      <c r="P4" s="55">
        <f>IF(N4="","",IF(O4="","",N4-O4))</f>
        <v>30</v>
      </c>
      <c r="Q4" s="58">
        <v>1</v>
      </c>
      <c r="T4" s="29"/>
    </row>
    <row r="5" spans="1:20" ht="53.25" customHeight="1">
      <c r="A5" s="3" t="str">
        <f>E3</f>
        <v>千葉大学</v>
      </c>
      <c r="B5" s="37">
        <v>2</v>
      </c>
      <c r="C5" s="36" t="str">
        <f>IF(B5&gt;D5,"○",IF(B5&lt;D5,"×",IF(B5=D5,"△")))</f>
        <v>×</v>
      </c>
      <c r="D5" s="38">
        <v>17</v>
      </c>
      <c r="E5" s="35"/>
      <c r="F5" s="33"/>
      <c r="G5" s="34"/>
      <c r="H5" s="39">
        <v>11</v>
      </c>
      <c r="I5" s="36" t="str">
        <f>IF(H5&gt;J5,"○",IF(H5&lt;J5,"×",IF(H5=J5,"△")))</f>
        <v>×</v>
      </c>
      <c r="J5" s="34">
        <v>14</v>
      </c>
      <c r="K5" s="54">
        <f>IF(E5&gt;G5,"1","0")+IF(H5&gt;J5,"1","0")</f>
        <v>0</v>
      </c>
      <c r="L5" s="55">
        <f>IF(D5&gt;B5,"1","0")+IF(J5&gt;H5,"1","0")</f>
        <v>2</v>
      </c>
      <c r="M5" s="55">
        <f>IF(B5=D5,"1","0")+IF(H5=J5,"1","0")</f>
        <v>0</v>
      </c>
      <c r="N5" s="55">
        <f>B5+H5</f>
        <v>13</v>
      </c>
      <c r="O5" s="55">
        <f>D5+J5</f>
        <v>31</v>
      </c>
      <c r="P5" s="55">
        <f>IF(N5="","",IF(O5="","",N5-O5))</f>
        <v>-18</v>
      </c>
      <c r="Q5" s="59">
        <v>3</v>
      </c>
      <c r="T5" s="29"/>
    </row>
    <row r="6" spans="1:20" ht="53.25" customHeight="1" thickBot="1">
      <c r="A6" s="4" t="str">
        <f>H3</f>
        <v>筑波大学</v>
      </c>
      <c r="B6" s="40">
        <f>J4</f>
        <v>2</v>
      </c>
      <c r="C6" s="41" t="str">
        <f>IF(B6&gt;D6,"○",IF(B6&lt;D6,"×",IF(B6=D6,"△")))</f>
        <v>×</v>
      </c>
      <c r="D6" s="42">
        <f>H4</f>
        <v>17</v>
      </c>
      <c r="E6" s="43">
        <f>J5</f>
        <v>14</v>
      </c>
      <c r="F6" s="41" t="str">
        <f>IF(E6&gt;G6,"○",IF(E6&lt;G6,"×",IF(E6=G6,"△")))</f>
        <v>○</v>
      </c>
      <c r="G6" s="42">
        <f>H5</f>
        <v>11</v>
      </c>
      <c r="H6" s="43"/>
      <c r="I6" s="44"/>
      <c r="J6" s="45"/>
      <c r="K6" s="56">
        <f>IF(B6&gt;D6,"1","0")+IF(E6&gt;G6,"1","0")</f>
        <v>1</v>
      </c>
      <c r="L6" s="57">
        <f>IF(G6&gt;E6,"1","0")+IF(D6&gt;B6,"1","0")</f>
        <v>1</v>
      </c>
      <c r="M6" s="57">
        <f>IF(E6=G6,"1","0")+IF(B6=D6,"1","0")</f>
        <v>0</v>
      </c>
      <c r="N6" s="57">
        <f>B6+E6</f>
        <v>16</v>
      </c>
      <c r="O6" s="57">
        <f>D6+G6</f>
        <v>28</v>
      </c>
      <c r="P6" s="57">
        <f>IF(N6="","",IF(O6="","",N6-O6))</f>
        <v>-12</v>
      </c>
      <c r="Q6" s="60">
        <v>2</v>
      </c>
      <c r="T6" s="29"/>
    </row>
    <row r="7" spans="1:20" ht="1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65"/>
      <c r="L7" s="65"/>
      <c r="M7" s="65"/>
      <c r="N7" s="65"/>
      <c r="O7" s="65"/>
      <c r="P7" s="65"/>
      <c r="Q7" s="65"/>
      <c r="R7" s="5"/>
      <c r="S7" s="5"/>
      <c r="T7" s="6"/>
    </row>
    <row r="8" spans="1:20" ht="53.25" customHeight="1" thickBot="1">
      <c r="A8" s="1" t="s">
        <v>107</v>
      </c>
      <c r="B8" s="21" t="s">
        <v>108</v>
      </c>
      <c r="C8" s="21"/>
      <c r="D8" s="22"/>
      <c r="E8" s="23" t="s">
        <v>22</v>
      </c>
      <c r="F8" s="21"/>
      <c r="G8" s="22"/>
      <c r="H8" s="23" t="s">
        <v>109</v>
      </c>
      <c r="I8" s="21"/>
      <c r="J8" s="22"/>
      <c r="K8" s="62" t="s">
        <v>0</v>
      </c>
      <c r="L8" s="63" t="s">
        <v>1</v>
      </c>
      <c r="M8" s="63" t="s">
        <v>2</v>
      </c>
      <c r="N8" s="63" t="s">
        <v>3</v>
      </c>
      <c r="O8" s="63" t="s">
        <v>4</v>
      </c>
      <c r="P8" s="63" t="s">
        <v>5</v>
      </c>
      <c r="Q8" s="64" t="s">
        <v>6</v>
      </c>
      <c r="T8" s="29"/>
    </row>
    <row r="9" spans="1:20" ht="53.25" customHeight="1" thickTop="1">
      <c r="A9" s="2" t="str">
        <f>B8</f>
        <v>Ｎｏｍａｄｉｃ　　　　　Ｔｒｉｂｅ</v>
      </c>
      <c r="B9" s="32"/>
      <c r="C9" s="33"/>
      <c r="D9" s="34"/>
      <c r="E9" s="35">
        <v>17</v>
      </c>
      <c r="F9" s="36" t="str">
        <f>IF(E9&gt;G9,"○",IF(E9&lt;G9,"×",IF(E9=G9,"△")))</f>
        <v>○</v>
      </c>
      <c r="G9" s="34">
        <v>4</v>
      </c>
      <c r="H9" s="35">
        <v>17</v>
      </c>
      <c r="I9" s="36" t="str">
        <f>IF(H9&gt;J9,"○",IF(H9&lt;J9,"×",IF(H9=J9,"△")))</f>
        <v>○</v>
      </c>
      <c r="J9" s="34">
        <v>4</v>
      </c>
      <c r="K9" s="54">
        <f>IF(E9&gt;G9,"1","0")+IF(H9&gt;J9,"1","0")</f>
        <v>2</v>
      </c>
      <c r="L9" s="55">
        <f>IF(G9&gt;E9,"1","0")+IF(J9&gt;H9,"1","0")</f>
        <v>0</v>
      </c>
      <c r="M9" s="55">
        <f>IF(E9=G9,"1","0")+IF(H9=J9,"1","0")</f>
        <v>0</v>
      </c>
      <c r="N9" s="55">
        <f>E9+H9</f>
        <v>34</v>
      </c>
      <c r="O9" s="55">
        <f>G9+J9</f>
        <v>8</v>
      </c>
      <c r="P9" s="55">
        <f>IF(N9="","",IF(O9="","",N9-O9))</f>
        <v>26</v>
      </c>
      <c r="Q9" s="58">
        <v>1</v>
      </c>
      <c r="T9" s="29"/>
    </row>
    <row r="10" spans="1:20" ht="53.25" customHeight="1">
      <c r="A10" s="3" t="str">
        <f>E8</f>
        <v>明治大学</v>
      </c>
      <c r="B10" s="37">
        <f>G9</f>
        <v>4</v>
      </c>
      <c r="C10" s="36" t="str">
        <f>IF(B10&gt;D10,"○",IF(B10&lt;D10,"×",IF(B10=D10,"△")))</f>
        <v>×</v>
      </c>
      <c r="D10" s="38">
        <f>E9</f>
        <v>17</v>
      </c>
      <c r="E10" s="35"/>
      <c r="F10" s="33"/>
      <c r="G10" s="34"/>
      <c r="H10" s="39">
        <v>17</v>
      </c>
      <c r="I10" s="36" t="str">
        <f>IF(H10&gt;J10,"○",IF(H10&lt;J10,"×",IF(H10=J10,"△")))</f>
        <v>○</v>
      </c>
      <c r="J10" s="34">
        <v>6</v>
      </c>
      <c r="K10" s="54">
        <f>IF(E10&gt;G10,"1","0")+IF(H10&gt;J10,"1","0")</f>
        <v>1</v>
      </c>
      <c r="L10" s="55">
        <f>IF(D10&gt;B10,"1","0")+IF(J10&gt;H10,"1","0")</f>
        <v>1</v>
      </c>
      <c r="M10" s="55">
        <f>IF(B10=D10,"1","0")+IF(H10=J10,"1","0")</f>
        <v>0</v>
      </c>
      <c r="N10" s="55">
        <f>B10+H10</f>
        <v>21</v>
      </c>
      <c r="O10" s="55">
        <f>D10+J10</f>
        <v>23</v>
      </c>
      <c r="P10" s="55">
        <f>IF(N10="","",IF(O10="","",N10-O10))</f>
        <v>-2</v>
      </c>
      <c r="Q10" s="59">
        <v>2</v>
      </c>
      <c r="T10" s="29"/>
    </row>
    <row r="11" spans="1:20" ht="53.25" customHeight="1" thickBot="1">
      <c r="A11" s="4" t="str">
        <f>H8</f>
        <v>Ｂｉｇ　Ｂｏｍｂｅｒｓ</v>
      </c>
      <c r="B11" s="40">
        <f>J9</f>
        <v>4</v>
      </c>
      <c r="C11" s="41" t="str">
        <f>IF(B11&gt;D11,"○",IF(B11&lt;D11,"×",IF(B11=D11,"△")))</f>
        <v>×</v>
      </c>
      <c r="D11" s="42">
        <f>H9</f>
        <v>17</v>
      </c>
      <c r="E11" s="43">
        <f>J10</f>
        <v>6</v>
      </c>
      <c r="F11" s="41" t="str">
        <f>IF(E11&gt;G11,"○",IF(E11&lt;G11,"×",IF(E11=G11,"△")))</f>
        <v>×</v>
      </c>
      <c r="G11" s="42">
        <f>H10</f>
        <v>17</v>
      </c>
      <c r="H11" s="43"/>
      <c r="I11" s="44"/>
      <c r="J11" s="45"/>
      <c r="K11" s="56">
        <f>IF(B11&gt;D11,"1","0")+IF(E11&gt;G11,"1","0")</f>
        <v>0</v>
      </c>
      <c r="L11" s="57">
        <f>IF(G11&gt;E11,"1","0")+IF(D11&gt;B11,"1","0")</f>
        <v>2</v>
      </c>
      <c r="M11" s="57">
        <f>IF(E11=G11,"1","0")+IF(B11=D11,"1","0")</f>
        <v>0</v>
      </c>
      <c r="N11" s="57">
        <f>B11+E11</f>
        <v>10</v>
      </c>
      <c r="O11" s="57">
        <f>D11+G11</f>
        <v>34</v>
      </c>
      <c r="P11" s="57">
        <f>IF(N11="","",IF(O11="","",N11-O11))</f>
        <v>-24</v>
      </c>
      <c r="Q11" s="60">
        <v>3</v>
      </c>
      <c r="T11" s="29"/>
    </row>
    <row r="12" spans="1:20" ht="15" customHeight="1" thickBot="1">
      <c r="A12" s="7"/>
      <c r="B12" s="8"/>
      <c r="C12" s="8"/>
      <c r="D12" s="8"/>
      <c r="E12" s="8"/>
      <c r="F12" s="8"/>
      <c r="G12" s="8"/>
      <c r="H12" s="8"/>
      <c r="I12" s="8"/>
      <c r="J12" s="8"/>
      <c r="K12" s="66"/>
      <c r="L12" s="66"/>
      <c r="M12" s="66"/>
      <c r="N12" s="66"/>
      <c r="O12" s="66"/>
      <c r="P12" s="66"/>
      <c r="Q12" s="66"/>
      <c r="R12" s="8"/>
      <c r="S12" s="8"/>
      <c r="T12" s="9"/>
    </row>
    <row r="13" spans="1:20" ht="53.25" customHeight="1" thickBot="1">
      <c r="A13" s="1" t="s">
        <v>110</v>
      </c>
      <c r="B13" s="21" t="s">
        <v>111</v>
      </c>
      <c r="C13" s="21"/>
      <c r="D13" s="22"/>
      <c r="E13" s="23" t="s">
        <v>112</v>
      </c>
      <c r="F13" s="21"/>
      <c r="G13" s="22"/>
      <c r="H13" s="23" t="s">
        <v>113</v>
      </c>
      <c r="I13" s="21"/>
      <c r="J13" s="22"/>
      <c r="K13" s="62" t="s">
        <v>0</v>
      </c>
      <c r="L13" s="63" t="s">
        <v>1</v>
      </c>
      <c r="M13" s="63" t="s">
        <v>2</v>
      </c>
      <c r="N13" s="63" t="s">
        <v>3</v>
      </c>
      <c r="O13" s="63" t="s">
        <v>4</v>
      </c>
      <c r="P13" s="63" t="s">
        <v>5</v>
      </c>
      <c r="Q13" s="64" t="s">
        <v>6</v>
      </c>
      <c r="T13" s="29"/>
    </row>
    <row r="14" spans="1:20" ht="53.25" customHeight="1" thickTop="1">
      <c r="A14" s="2" t="str">
        <f>B13</f>
        <v>ＬＯＱＵＩＴＯＳ</v>
      </c>
      <c r="B14" s="32"/>
      <c r="C14" s="33"/>
      <c r="D14" s="34"/>
      <c r="E14" s="35">
        <v>17</v>
      </c>
      <c r="F14" s="36" t="str">
        <f>IF(E14&gt;G14,"○",IF(E14&lt;G14,"×",IF(E14=G14,"△")))</f>
        <v>○</v>
      </c>
      <c r="G14" s="34">
        <v>3</v>
      </c>
      <c r="H14" s="35">
        <v>17</v>
      </c>
      <c r="I14" s="36" t="str">
        <f>IF(H14&gt;J14,"○",IF(H14&lt;J14,"×",IF(H14=J14,"△")))</f>
        <v>○</v>
      </c>
      <c r="J14" s="34">
        <v>8</v>
      </c>
      <c r="K14" s="54">
        <f>IF(E14&gt;G14,"1","0")+IF(H14&gt;J14,"1","0")</f>
        <v>2</v>
      </c>
      <c r="L14" s="55">
        <f>IF(G14&gt;E14,"1","0")+IF(J14&gt;H14,"1","0")</f>
        <v>0</v>
      </c>
      <c r="M14" s="55">
        <f>IF(E14=G14,"1","0")+IF(H14=J14,"1","0")</f>
        <v>0</v>
      </c>
      <c r="N14" s="55">
        <f>E14+H14</f>
        <v>34</v>
      </c>
      <c r="O14" s="55">
        <f>G14+J14</f>
        <v>11</v>
      </c>
      <c r="P14" s="55">
        <f>IF(N14="","",IF(O14="","",N14-O14))</f>
        <v>23</v>
      </c>
      <c r="Q14" s="58">
        <v>1</v>
      </c>
      <c r="T14" s="29"/>
    </row>
    <row r="15" spans="1:20" ht="53.25" customHeight="1">
      <c r="A15" s="3" t="str">
        <f>E13</f>
        <v>ＯＴＴＩ</v>
      </c>
      <c r="B15" s="37">
        <f>G14</f>
        <v>3</v>
      </c>
      <c r="C15" s="36" t="str">
        <f>IF(B15&gt;D15,"○",IF(B15&lt;D15,"×",IF(B15=D15,"△")))</f>
        <v>×</v>
      </c>
      <c r="D15" s="38">
        <f>E14</f>
        <v>17</v>
      </c>
      <c r="E15" s="35"/>
      <c r="F15" s="33"/>
      <c r="G15" s="34"/>
      <c r="H15" s="39">
        <v>17</v>
      </c>
      <c r="I15" s="36" t="str">
        <f>IF(H15&gt;J15,"○",IF(H15&lt;J15,"×",IF(H15=J15,"△")))</f>
        <v>○</v>
      </c>
      <c r="J15" s="34">
        <v>8</v>
      </c>
      <c r="K15" s="54">
        <f>IF(E15&gt;G15,"1","0")+IF(H15&gt;J15,"1","0")</f>
        <v>1</v>
      </c>
      <c r="L15" s="55">
        <f>IF(D15&gt;B15,"1","0")+IF(J15&gt;H15,"1","0")</f>
        <v>1</v>
      </c>
      <c r="M15" s="55">
        <f>IF(B15=D15,"1","0")+IF(H15=J15,"1","0")</f>
        <v>0</v>
      </c>
      <c r="N15" s="55">
        <f>B15+H15</f>
        <v>20</v>
      </c>
      <c r="O15" s="55">
        <f>D15+J15</f>
        <v>25</v>
      </c>
      <c r="P15" s="55">
        <f>IF(N15="","",IF(O15="","",N15-O15))</f>
        <v>-5</v>
      </c>
      <c r="Q15" s="59">
        <v>3</v>
      </c>
      <c r="T15" s="29"/>
    </row>
    <row r="16" spans="1:20" ht="53.25" customHeight="1" thickBot="1">
      <c r="A16" s="4" t="str">
        <f>H13</f>
        <v>チームＲ</v>
      </c>
      <c r="B16" s="40">
        <f>J14</f>
        <v>8</v>
      </c>
      <c r="C16" s="41" t="str">
        <f>IF(B16&gt;D16,"○",IF(B16&lt;D16,"×",IF(B16=D16,"△")))</f>
        <v>×</v>
      </c>
      <c r="D16" s="42">
        <f>H14</f>
        <v>17</v>
      </c>
      <c r="E16" s="43">
        <f>J15</f>
        <v>8</v>
      </c>
      <c r="F16" s="41" t="str">
        <f>IF(E16&gt;G16,"○",IF(E16&lt;G16,"×",IF(E16=G16,"△")))</f>
        <v>×</v>
      </c>
      <c r="G16" s="42">
        <f>H15</f>
        <v>17</v>
      </c>
      <c r="H16" s="43"/>
      <c r="I16" s="44"/>
      <c r="J16" s="45"/>
      <c r="K16" s="56">
        <f>IF(B16&gt;D16,"1","0")+IF(E16&gt;G16,"1","0")</f>
        <v>0</v>
      </c>
      <c r="L16" s="57">
        <f>IF(G16&gt;E16,"1","0")+IF(D16&gt;B16,"1","0")</f>
        <v>2</v>
      </c>
      <c r="M16" s="57">
        <f>IF(E16=G16,"1","0")+IF(B16=D16,"1","0")</f>
        <v>0</v>
      </c>
      <c r="N16" s="57">
        <f>B16+E16</f>
        <v>16</v>
      </c>
      <c r="O16" s="57">
        <f>D16+G16</f>
        <v>34</v>
      </c>
      <c r="P16" s="57">
        <f>IF(N16="","",IF(O16="","",N16-O16))</f>
        <v>-18</v>
      </c>
      <c r="Q16" s="60">
        <v>2</v>
      </c>
      <c r="T16" s="29"/>
    </row>
    <row r="17" spans="1:20" ht="15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65"/>
      <c r="L17" s="65"/>
      <c r="M17" s="65"/>
      <c r="N17" s="65"/>
      <c r="O17" s="65"/>
      <c r="P17" s="65"/>
      <c r="Q17" s="67"/>
      <c r="T17" s="29"/>
    </row>
    <row r="18" spans="1:20" ht="53.25" customHeight="1" thickBot="1">
      <c r="A18" s="1" t="s">
        <v>114</v>
      </c>
      <c r="B18" s="21" t="s">
        <v>115</v>
      </c>
      <c r="C18" s="21"/>
      <c r="D18" s="22"/>
      <c r="E18" s="23" t="s">
        <v>16</v>
      </c>
      <c r="F18" s="21"/>
      <c r="G18" s="22"/>
      <c r="H18" s="23" t="s">
        <v>13</v>
      </c>
      <c r="I18" s="21"/>
      <c r="J18" s="22"/>
      <c r="K18" s="62" t="s">
        <v>0</v>
      </c>
      <c r="L18" s="63" t="s">
        <v>1</v>
      </c>
      <c r="M18" s="63" t="s">
        <v>2</v>
      </c>
      <c r="N18" s="63" t="s">
        <v>3</v>
      </c>
      <c r="O18" s="63" t="s">
        <v>4</v>
      </c>
      <c r="P18" s="63" t="s">
        <v>5</v>
      </c>
      <c r="Q18" s="64" t="s">
        <v>6</v>
      </c>
      <c r="T18" s="29"/>
    </row>
    <row r="19" spans="1:20" ht="53.25" customHeight="1" thickTop="1">
      <c r="A19" s="2" t="str">
        <f>B18</f>
        <v>ＢＯＭＢＥＲＳ</v>
      </c>
      <c r="B19" s="32"/>
      <c r="C19" s="33"/>
      <c r="D19" s="34"/>
      <c r="E19" s="35">
        <v>17</v>
      </c>
      <c r="F19" s="36" t="str">
        <f>IF(E19&gt;G19,"○",IF(E19&lt;G19,"×",IF(E19=G19,"△")))</f>
        <v>○</v>
      </c>
      <c r="G19" s="34">
        <v>4</v>
      </c>
      <c r="H19" s="35">
        <v>17</v>
      </c>
      <c r="I19" s="36" t="str">
        <f>IF(H19&gt;J19,"○",IF(H19&lt;J19,"×",IF(H19=J19,"△")))</f>
        <v>○</v>
      </c>
      <c r="J19" s="34">
        <v>5</v>
      </c>
      <c r="K19" s="54">
        <f>IF(E19&gt;G19,"1","0")+IF(H19&gt;J19,"1","0")</f>
        <v>2</v>
      </c>
      <c r="L19" s="55">
        <f>IF(G19&gt;E19,"1","0")+IF(J19&gt;H19,"1","0")</f>
        <v>0</v>
      </c>
      <c r="M19" s="55">
        <f>IF(E19=G19,"1","0")+IF(H19=J19,"1","0")</f>
        <v>0</v>
      </c>
      <c r="N19" s="55">
        <f>E19+H19</f>
        <v>34</v>
      </c>
      <c r="O19" s="55">
        <f>G19+J19</f>
        <v>9</v>
      </c>
      <c r="P19" s="55">
        <f>IF(N19="","",IF(O19="","",N19-O19))</f>
        <v>25</v>
      </c>
      <c r="Q19" s="58">
        <v>1</v>
      </c>
      <c r="T19" s="29"/>
    </row>
    <row r="20" spans="1:20" ht="53.25" customHeight="1">
      <c r="A20" s="3" t="str">
        <f>E18</f>
        <v>横浜国立大学</v>
      </c>
      <c r="B20" s="37">
        <f>G19</f>
        <v>4</v>
      </c>
      <c r="C20" s="36" t="str">
        <f>IF(B20&gt;D20,"○",IF(B20&lt;D20,"×",IF(B20=D20,"△")))</f>
        <v>×</v>
      </c>
      <c r="D20" s="38">
        <f>E19</f>
        <v>17</v>
      </c>
      <c r="E20" s="35"/>
      <c r="F20" s="33"/>
      <c r="G20" s="34"/>
      <c r="H20" s="39">
        <v>17</v>
      </c>
      <c r="I20" s="36" t="str">
        <f>IF(H20&gt;J20,"○",IF(H20&lt;J20,"×",IF(H20=J20,"△")))</f>
        <v>○</v>
      </c>
      <c r="J20" s="34">
        <v>8</v>
      </c>
      <c r="K20" s="54">
        <f>IF(E20&gt;G20,"1","0")+IF(H20&gt;J20,"1","0")</f>
        <v>1</v>
      </c>
      <c r="L20" s="55">
        <f>IF(D20&gt;B20,"1","0")+IF(J20&gt;H20,"1","0")</f>
        <v>1</v>
      </c>
      <c r="M20" s="55">
        <f>IF(B20=D20,"1","0")+IF(H20=J20,"1","0")</f>
        <v>0</v>
      </c>
      <c r="N20" s="55">
        <f>B20+H20</f>
        <v>21</v>
      </c>
      <c r="O20" s="55">
        <f>D20+J20</f>
        <v>25</v>
      </c>
      <c r="P20" s="55">
        <f>IF(N20="","",IF(O20="","",N20-O20))</f>
        <v>-4</v>
      </c>
      <c r="Q20" s="59">
        <v>2</v>
      </c>
      <c r="T20" s="29"/>
    </row>
    <row r="21" spans="1:20" ht="53.25" customHeight="1" thickBot="1">
      <c r="A21" s="70" t="str">
        <f>H18</f>
        <v>宇都宮大学</v>
      </c>
      <c r="B21" s="40">
        <f>J19</f>
        <v>5</v>
      </c>
      <c r="C21" s="41" t="str">
        <f>IF(B21&gt;D21,"○",IF(B21&lt;D21,"×",IF(B21=D21,"△")))</f>
        <v>×</v>
      </c>
      <c r="D21" s="42">
        <f>H19</f>
        <v>17</v>
      </c>
      <c r="E21" s="43">
        <f>J20</f>
        <v>8</v>
      </c>
      <c r="F21" s="41" t="str">
        <f>IF(E21&gt;G21,"○",IF(E21&lt;G21,"×",IF(E21=G21,"△")))</f>
        <v>×</v>
      </c>
      <c r="G21" s="42">
        <f>H20</f>
        <v>17</v>
      </c>
      <c r="H21" s="43"/>
      <c r="I21" s="44"/>
      <c r="J21" s="45"/>
      <c r="K21" s="56">
        <f>IF(B21&gt;D21,"1","0")+IF(E21&gt;G21,"1","0")</f>
        <v>0</v>
      </c>
      <c r="L21" s="57">
        <f>IF(G21&gt;E21,"1","0")+IF(D21&gt;B21,"1","0")</f>
        <v>2</v>
      </c>
      <c r="M21" s="57">
        <f>IF(E21=G21,"1","0")+IF(B21=D21,"1","0")</f>
        <v>0</v>
      </c>
      <c r="N21" s="57">
        <f>B21+E21</f>
        <v>13</v>
      </c>
      <c r="O21" s="57">
        <f>D21+G21</f>
        <v>34</v>
      </c>
      <c r="P21" s="57">
        <f>IF(N21="","",IF(O21="","",N21-O21))</f>
        <v>-21</v>
      </c>
      <c r="Q21" s="60">
        <v>3</v>
      </c>
      <c r="T21" s="29"/>
    </row>
    <row r="22" spans="1:20" ht="18" customHeight="1" thickBot="1">
      <c r="A22" s="31"/>
      <c r="Q22" s="68"/>
      <c r="T22" s="29"/>
    </row>
    <row r="23" spans="1:20" ht="53.25" customHeight="1" thickBot="1">
      <c r="A23" s="1" t="s">
        <v>8</v>
      </c>
      <c r="B23" s="21" t="s">
        <v>116</v>
      </c>
      <c r="C23" s="21"/>
      <c r="D23" s="22"/>
      <c r="E23" s="23" t="s">
        <v>117</v>
      </c>
      <c r="F23" s="21"/>
      <c r="G23" s="22"/>
      <c r="H23" s="23" t="s">
        <v>118</v>
      </c>
      <c r="I23" s="21"/>
      <c r="J23" s="22"/>
      <c r="K23" s="62" t="s">
        <v>0</v>
      </c>
      <c r="L23" s="63" t="s">
        <v>1</v>
      </c>
      <c r="M23" s="63" t="s">
        <v>2</v>
      </c>
      <c r="N23" s="63" t="s">
        <v>3</v>
      </c>
      <c r="O23" s="63" t="s">
        <v>4</v>
      </c>
      <c r="P23" s="63" t="s">
        <v>5</v>
      </c>
      <c r="Q23" s="64" t="s">
        <v>6</v>
      </c>
      <c r="T23" s="29"/>
    </row>
    <row r="24" spans="1:20" ht="53.25" customHeight="1" thickTop="1">
      <c r="A24" s="2" t="str">
        <f>B23</f>
        <v>Ｃｒｅｗｓ</v>
      </c>
      <c r="B24" s="32"/>
      <c r="C24" s="33"/>
      <c r="D24" s="34"/>
      <c r="E24" s="35">
        <v>10</v>
      </c>
      <c r="F24" s="36" t="str">
        <f>IF(E24&gt;G24,"○",IF(E24&lt;G24,"×",IF(E24=G24,"△")))</f>
        <v>×</v>
      </c>
      <c r="G24" s="34">
        <v>16</v>
      </c>
      <c r="H24" s="35">
        <v>17</v>
      </c>
      <c r="I24" s="36" t="str">
        <f>IF(H24&gt;J24,"○",IF(H24&lt;J24,"×",IF(H24=J24,"△")))</f>
        <v>○</v>
      </c>
      <c r="J24" s="34">
        <v>3</v>
      </c>
      <c r="K24" s="54">
        <f>IF(E24&gt;G24,"1","0")+IF(H24&gt;J24,"1","0")</f>
        <v>1</v>
      </c>
      <c r="L24" s="55">
        <f>IF(G24&gt;E24,"1","0")+IF(J24&gt;H24,"1","0")</f>
        <v>1</v>
      </c>
      <c r="M24" s="55">
        <f>IF(E24=G24,"1","0")+IF(H24=J24,"1","0")</f>
        <v>0</v>
      </c>
      <c r="N24" s="55">
        <f>E24+H24</f>
        <v>27</v>
      </c>
      <c r="O24" s="55">
        <f>G24+J24</f>
        <v>19</v>
      </c>
      <c r="P24" s="55">
        <f>IF(N24="","",IF(O24="","",N24-O24))</f>
        <v>8</v>
      </c>
      <c r="Q24" s="58">
        <v>2</v>
      </c>
      <c r="T24" s="29"/>
    </row>
    <row r="25" spans="1:20" ht="53.25" customHeight="1">
      <c r="A25" s="3" t="str">
        <f>E23</f>
        <v>サムライ</v>
      </c>
      <c r="B25" s="37">
        <f>G24</f>
        <v>16</v>
      </c>
      <c r="C25" s="36" t="str">
        <f>IF(B25&gt;D25,"○",IF(B25&lt;D25,"×",IF(B25=D25,"△")))</f>
        <v>○</v>
      </c>
      <c r="D25" s="38">
        <f>E24</f>
        <v>10</v>
      </c>
      <c r="E25" s="35"/>
      <c r="F25" s="33"/>
      <c r="G25" s="34"/>
      <c r="H25" s="39">
        <v>17</v>
      </c>
      <c r="I25" s="36" t="str">
        <f>IF(H25&gt;J25,"○",IF(H25&lt;J25,"×",IF(H25=J25,"△")))</f>
        <v>○</v>
      </c>
      <c r="J25" s="34">
        <v>2</v>
      </c>
      <c r="K25" s="54">
        <f>IF(B25&gt;D25,"1","0")+IF(H25&gt;J25,"1","0")</f>
        <v>2</v>
      </c>
      <c r="L25" s="55">
        <f>IF(D25&gt;B25,"1","0")+IF(J25&gt;H25,"1","0")</f>
        <v>0</v>
      </c>
      <c r="M25" s="55">
        <f>IF(B25=D25,"1","0")+IF(H25=J25,"1","0")</f>
        <v>0</v>
      </c>
      <c r="N25" s="55">
        <f>B25+H25</f>
        <v>33</v>
      </c>
      <c r="O25" s="55">
        <f>D25+J25</f>
        <v>12</v>
      </c>
      <c r="P25" s="55">
        <f>IF(N25="","",IF(O25="","",N25-O25))</f>
        <v>21</v>
      </c>
      <c r="Q25" s="59">
        <v>1</v>
      </c>
      <c r="T25" s="29"/>
    </row>
    <row r="26" spans="1:20" ht="53.25" customHeight="1" thickBot="1">
      <c r="A26" s="3" t="str">
        <f>H23</f>
        <v>Sun　Machine</v>
      </c>
      <c r="B26" s="40">
        <f>J24</f>
        <v>3</v>
      </c>
      <c r="C26" s="41" t="str">
        <f>IF(B26&gt;D26,"○",IF(B26&lt;D26,"×",IF(B26=D26,"△")))</f>
        <v>×</v>
      </c>
      <c r="D26" s="42">
        <f>H24</f>
        <v>17</v>
      </c>
      <c r="E26" s="43">
        <f>J25</f>
        <v>2</v>
      </c>
      <c r="F26" s="41" t="str">
        <f>IF(E26&gt;G26,"○",IF(E26&lt;G26,"×",IF(E26=G26,"△")))</f>
        <v>×</v>
      </c>
      <c r="G26" s="42">
        <f>H25</f>
        <v>17</v>
      </c>
      <c r="H26" s="43"/>
      <c r="I26" s="44"/>
      <c r="J26" s="45"/>
      <c r="K26" s="56">
        <f>IF(B26&gt;D26,"1","0")+IF(E26&gt;G26,"1","0")</f>
        <v>0</v>
      </c>
      <c r="L26" s="57">
        <f>IF(G26&gt;E26,"1","0")+IF(D26&gt;B26,"1","0")</f>
        <v>2</v>
      </c>
      <c r="M26" s="57">
        <f>IF(E26=G26,"1","0")+IF(B26=D26,"1","0")</f>
        <v>0</v>
      </c>
      <c r="N26" s="57">
        <f>B26+E26</f>
        <v>5</v>
      </c>
      <c r="O26" s="57">
        <f>D26+G26</f>
        <v>34</v>
      </c>
      <c r="P26" s="57">
        <f>IF(N26="","",IF(O26="","",N26-O26))</f>
        <v>-29</v>
      </c>
      <c r="Q26" s="60">
        <v>3</v>
      </c>
      <c r="T26" s="29"/>
    </row>
    <row r="27" spans="1:20" ht="18" thickBot="1">
      <c r="A27" s="31"/>
      <c r="B27" s="5"/>
      <c r="C27" s="5"/>
      <c r="D27" s="5"/>
      <c r="E27" s="5"/>
      <c r="F27" s="5"/>
      <c r="G27" s="5"/>
      <c r="H27" s="5"/>
      <c r="I27" s="5"/>
      <c r="J27" s="5"/>
      <c r="K27" s="65"/>
      <c r="L27" s="65"/>
      <c r="M27" s="65"/>
      <c r="N27" s="65"/>
      <c r="O27" s="65"/>
      <c r="P27" s="65"/>
      <c r="Q27" s="67"/>
      <c r="T27" s="29"/>
    </row>
    <row r="28" spans="1:20" ht="53.25" customHeight="1" thickBot="1">
      <c r="A28" s="1" t="s">
        <v>9</v>
      </c>
      <c r="B28" s="21" t="s">
        <v>58</v>
      </c>
      <c r="C28" s="21"/>
      <c r="D28" s="22"/>
      <c r="E28" s="46" t="s">
        <v>59</v>
      </c>
      <c r="F28" s="47"/>
      <c r="G28" s="48"/>
      <c r="H28" s="23" t="s">
        <v>119</v>
      </c>
      <c r="I28" s="21"/>
      <c r="J28" s="22"/>
      <c r="K28" s="62" t="s">
        <v>131</v>
      </c>
      <c r="L28" s="63" t="s">
        <v>1</v>
      </c>
      <c r="M28" s="63" t="s">
        <v>2</v>
      </c>
      <c r="N28" s="63" t="s">
        <v>3</v>
      </c>
      <c r="O28" s="63" t="s">
        <v>4</v>
      </c>
      <c r="P28" s="63" t="s">
        <v>5</v>
      </c>
      <c r="Q28" s="64" t="s">
        <v>6</v>
      </c>
      <c r="T28" s="29"/>
    </row>
    <row r="29" spans="1:20" ht="53.25" customHeight="1" thickTop="1">
      <c r="A29" s="2" t="str">
        <f>B28</f>
        <v>慶應義塾大学　　HUSKIES</v>
      </c>
      <c r="B29" s="32"/>
      <c r="C29" s="33"/>
      <c r="D29" s="34"/>
      <c r="E29" s="35">
        <v>17</v>
      </c>
      <c r="F29" s="36" t="str">
        <f>IF(E29&gt;G29,"○",IF(E29&lt;G29,"×",IF(E29=G29,"△")))</f>
        <v>○</v>
      </c>
      <c r="G29" s="34">
        <v>6</v>
      </c>
      <c r="H29" s="35">
        <v>17</v>
      </c>
      <c r="I29" s="36" t="str">
        <f>IF(H29&gt;J29,"○",IF(H29&lt;J29,"×",IF(H29=J29,"△")))</f>
        <v>○</v>
      </c>
      <c r="J29" s="34">
        <v>2</v>
      </c>
      <c r="K29" s="54">
        <f>IF(E29&gt;G29,"1","0")+IF(H29&gt;J29,"1","0")</f>
        <v>2</v>
      </c>
      <c r="L29" s="55">
        <f>IF(G29&gt;E29,"1","0")+IF(J29&gt;H29,"1","0")</f>
        <v>0</v>
      </c>
      <c r="M29" s="55">
        <f>IF(E29=G29,"1","0")+IF(H29=J29,"1","0")</f>
        <v>0</v>
      </c>
      <c r="N29" s="55">
        <f>E29+H29</f>
        <v>34</v>
      </c>
      <c r="O29" s="55">
        <f>G29+J29</f>
        <v>8</v>
      </c>
      <c r="P29" s="55">
        <f>IF(N29="","",IF(O29="","",N29-O29))</f>
        <v>26</v>
      </c>
      <c r="Q29" s="58">
        <v>1</v>
      </c>
      <c r="T29" s="29"/>
    </row>
    <row r="30" spans="1:20" ht="53.25" customHeight="1">
      <c r="A30" s="49" t="str">
        <f>E28</f>
        <v>東京外国語大学</v>
      </c>
      <c r="B30" s="37">
        <f>G29</f>
        <v>6</v>
      </c>
      <c r="C30" s="36" t="str">
        <f>IF(B30&gt;D30,"○",IF(B30&lt;D30,"×",IF(B30=D30,"△")))</f>
        <v>×</v>
      </c>
      <c r="D30" s="38">
        <f>E29</f>
        <v>17</v>
      </c>
      <c r="E30" s="35"/>
      <c r="F30" s="33"/>
      <c r="G30" s="34"/>
      <c r="H30" s="39">
        <v>7</v>
      </c>
      <c r="I30" s="36" t="str">
        <f>IF(H30&gt;J30,"○",IF(H30&lt;J30,"×",IF(H30=J30,"△")))</f>
        <v>○</v>
      </c>
      <c r="J30" s="34">
        <v>6</v>
      </c>
      <c r="K30" s="54">
        <f>IF(E30&gt;G30,"1","0")+IF(H30&gt;J30,"1","0")</f>
        <v>1</v>
      </c>
      <c r="L30" s="55">
        <f>IF(D30&gt;B30,"1","0")+IF(J30&gt;H30,"1","0")</f>
        <v>1</v>
      </c>
      <c r="M30" s="55">
        <f>IF(B30=D30,"1","0")+IF(H30=J30,"1","0")</f>
        <v>0</v>
      </c>
      <c r="N30" s="55">
        <f>B30+H30</f>
        <v>13</v>
      </c>
      <c r="O30" s="55">
        <f>D30+J30</f>
        <v>23</v>
      </c>
      <c r="P30" s="55">
        <f>IF(N30="","",IF(O30="","",N30-O30))</f>
        <v>-10</v>
      </c>
      <c r="Q30" s="59">
        <v>2</v>
      </c>
      <c r="T30" s="29"/>
    </row>
    <row r="31" spans="1:20" ht="53.25" customHeight="1" thickBot="1">
      <c r="A31" s="4" t="str">
        <f>H28</f>
        <v>BY THE</v>
      </c>
      <c r="B31" s="40">
        <f>J29</f>
        <v>2</v>
      </c>
      <c r="C31" s="41" t="str">
        <f>IF(B31&gt;D31,"○",IF(B31&lt;D31,"×",IF(B31=D31,"△")))</f>
        <v>×</v>
      </c>
      <c r="D31" s="42">
        <f>H29</f>
        <v>17</v>
      </c>
      <c r="E31" s="43">
        <f>J30</f>
        <v>6</v>
      </c>
      <c r="F31" s="41" t="str">
        <f>IF(E31&gt;G31,"○",IF(E31&lt;G31,"×",IF(E31=G31,"△")))</f>
        <v>×</v>
      </c>
      <c r="G31" s="42">
        <f>H30</f>
        <v>7</v>
      </c>
      <c r="H31" s="43"/>
      <c r="I31" s="44"/>
      <c r="J31" s="45"/>
      <c r="K31" s="56">
        <f>IF(B31&gt;D31,"1","0")+IF(E31&gt;G31,"1","0")</f>
        <v>0</v>
      </c>
      <c r="L31" s="57">
        <f>IF(G31&gt;E31,"1","0")+IF(D31&gt;B31,"1","0")</f>
        <v>2</v>
      </c>
      <c r="M31" s="57">
        <f>IF(E31=G31,"1","0")+IF(B31=D31,"1","0")</f>
        <v>0</v>
      </c>
      <c r="N31" s="57">
        <f>B31+E31</f>
        <v>8</v>
      </c>
      <c r="O31" s="57">
        <f>D31+G31</f>
        <v>24</v>
      </c>
      <c r="P31" s="57">
        <f>IF(N31="","",IF(O31="","",N31-O31))</f>
        <v>-16</v>
      </c>
      <c r="Q31" s="60">
        <v>3</v>
      </c>
      <c r="T31" s="29"/>
    </row>
    <row r="32" spans="1:20" ht="18" thickBot="1">
      <c r="A32" s="7"/>
      <c r="B32" s="8"/>
      <c r="C32" s="8"/>
      <c r="D32" s="8"/>
      <c r="E32" s="8"/>
      <c r="F32" s="8"/>
      <c r="G32" s="8"/>
      <c r="H32" s="8"/>
      <c r="I32" s="8"/>
      <c r="J32" s="8"/>
      <c r="K32" s="66"/>
      <c r="L32" s="66"/>
      <c r="M32" s="66"/>
      <c r="N32" s="66"/>
      <c r="O32" s="66"/>
      <c r="P32" s="66"/>
      <c r="Q32" s="69"/>
      <c r="T32" s="29"/>
    </row>
    <row r="33" spans="1:20" ht="53.25" customHeight="1" thickBot="1">
      <c r="A33" s="1" t="s">
        <v>10</v>
      </c>
      <c r="B33" s="21" t="s">
        <v>20</v>
      </c>
      <c r="C33" s="21"/>
      <c r="D33" s="22"/>
      <c r="E33" s="23" t="s">
        <v>60</v>
      </c>
      <c r="F33" s="21"/>
      <c r="G33" s="22"/>
      <c r="H33" s="23" t="s">
        <v>120</v>
      </c>
      <c r="I33" s="21"/>
      <c r="J33" s="22"/>
      <c r="K33" s="62" t="s">
        <v>0</v>
      </c>
      <c r="L33" s="63" t="s">
        <v>1</v>
      </c>
      <c r="M33" s="63" t="s">
        <v>2</v>
      </c>
      <c r="N33" s="63" t="s">
        <v>3</v>
      </c>
      <c r="O33" s="63" t="s">
        <v>4</v>
      </c>
      <c r="P33" s="63" t="s">
        <v>5</v>
      </c>
      <c r="Q33" s="64" t="s">
        <v>6</v>
      </c>
      <c r="T33" s="29"/>
    </row>
    <row r="34" spans="1:20" ht="53.25" customHeight="1" thickTop="1">
      <c r="A34" s="2" t="str">
        <f>B33</f>
        <v>早稲田大学</v>
      </c>
      <c r="B34" s="32"/>
      <c r="C34" s="33"/>
      <c r="D34" s="34"/>
      <c r="E34" s="35">
        <v>17</v>
      </c>
      <c r="F34" s="36" t="str">
        <f>IF(E34&gt;G34,"○",IF(E34&lt;G34,"×",IF(E34=G34,"△")))</f>
        <v>○</v>
      </c>
      <c r="G34" s="34">
        <v>5</v>
      </c>
      <c r="H34" s="35">
        <v>17</v>
      </c>
      <c r="I34" s="36" t="str">
        <f>IF(H34&gt;J34,"○",IF(H34&lt;J34,"×",IF(H34=J34,"△")))</f>
        <v>○</v>
      </c>
      <c r="J34" s="34">
        <v>8</v>
      </c>
      <c r="K34" s="54">
        <f>IF(E34&gt;G34,"1","0")+IF(H34&gt;J34,"1","0")</f>
        <v>2</v>
      </c>
      <c r="L34" s="55">
        <f>IF(G34&gt;E34,"1","0")+IF(J34&gt;H34,"1","0")</f>
        <v>0</v>
      </c>
      <c r="M34" s="55">
        <f>IF(E34=G34,"1","0")+IF(H34=J34,"1","0")</f>
        <v>0</v>
      </c>
      <c r="N34" s="55">
        <f>E34+H34</f>
        <v>34</v>
      </c>
      <c r="O34" s="55">
        <f>G34+J34</f>
        <v>13</v>
      </c>
      <c r="P34" s="55">
        <f>IF(N34="","",IF(O34="","",N34-O34))</f>
        <v>21</v>
      </c>
      <c r="Q34" s="58">
        <v>1</v>
      </c>
      <c r="T34" s="29"/>
    </row>
    <row r="35" spans="1:20" ht="53.25" customHeight="1">
      <c r="A35" s="3" t="str">
        <f>E33</f>
        <v>立教大学</v>
      </c>
      <c r="B35" s="37">
        <f>G34</f>
        <v>5</v>
      </c>
      <c r="C35" s="36" t="str">
        <f>IF(B35&gt;D35,"○",IF(B35&lt;D35,"×",IF(B35=D35,"△")))</f>
        <v>×</v>
      </c>
      <c r="D35" s="38">
        <f>E34</f>
        <v>17</v>
      </c>
      <c r="E35" s="35"/>
      <c r="F35" s="33"/>
      <c r="G35" s="34"/>
      <c r="H35" s="39">
        <v>17</v>
      </c>
      <c r="I35" s="36" t="str">
        <f>IF(H35&gt;J35,"○",IF(H35&lt;J35,"×",IF(H35=J35,"△")))</f>
        <v>○</v>
      </c>
      <c r="J35" s="34">
        <v>4</v>
      </c>
      <c r="K35" s="54">
        <f>IF(E35&gt;G35,"1","0")+IF(H35&gt;J35,"1","0")</f>
        <v>1</v>
      </c>
      <c r="L35" s="55">
        <f>IF(D35&gt;B35,"1","0")+IF(J35&gt;H35,"1","0")</f>
        <v>1</v>
      </c>
      <c r="M35" s="55">
        <f>IF(B35=D35,"1","0")+IF(H35=J35,"1","0")</f>
        <v>0</v>
      </c>
      <c r="N35" s="55">
        <f>B35+H35</f>
        <v>22</v>
      </c>
      <c r="O35" s="55">
        <f>D35+J35</f>
        <v>21</v>
      </c>
      <c r="P35" s="55">
        <f>IF(N35="","",IF(O35="","",N35-O35))</f>
        <v>1</v>
      </c>
      <c r="Q35" s="59">
        <v>2</v>
      </c>
      <c r="T35" s="29"/>
    </row>
    <row r="36" spans="1:20" ht="53.25" customHeight="1" thickBot="1">
      <c r="A36" s="4" t="str">
        <f>H33</f>
        <v>ふかひれ</v>
      </c>
      <c r="B36" s="40">
        <f>J34</f>
        <v>8</v>
      </c>
      <c r="C36" s="41" t="str">
        <f>IF(B36&gt;D36,"○",IF(B36&lt;D36,"×",IF(B36=D36,"△")))</f>
        <v>×</v>
      </c>
      <c r="D36" s="42">
        <f>H34</f>
        <v>17</v>
      </c>
      <c r="E36" s="43">
        <f>J35</f>
        <v>4</v>
      </c>
      <c r="F36" s="41" t="str">
        <f>IF(E36&gt;G36,"○",IF(E36&lt;G36,"×",IF(E36=G36,"△")))</f>
        <v>×</v>
      </c>
      <c r="G36" s="42">
        <f>H35</f>
        <v>17</v>
      </c>
      <c r="H36" s="43"/>
      <c r="I36" s="44"/>
      <c r="J36" s="45"/>
      <c r="K36" s="56">
        <f>IF(B36&gt;D36,"1","0")+IF(E36&gt;G36,"1","0")</f>
        <v>0</v>
      </c>
      <c r="L36" s="57">
        <f>IF(G36&gt;E36,"1","0")+IF(D36&gt;B36,"1","0")</f>
        <v>2</v>
      </c>
      <c r="M36" s="57">
        <f>IF(E36=G36,"1","0")+IF(B36=D36,"1","0")</f>
        <v>0</v>
      </c>
      <c r="N36" s="57">
        <f>B36+E36</f>
        <v>12</v>
      </c>
      <c r="O36" s="57">
        <f>D36+G36</f>
        <v>34</v>
      </c>
      <c r="P36" s="57">
        <f>IF(N36="","",IF(O36="","",N36-O36))</f>
        <v>-22</v>
      </c>
      <c r="Q36" s="60">
        <v>3</v>
      </c>
      <c r="T36" s="29"/>
    </row>
    <row r="37" spans="1:20" ht="18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65"/>
      <c r="L37" s="65"/>
      <c r="M37" s="65"/>
      <c r="N37" s="65"/>
      <c r="O37" s="65"/>
      <c r="P37" s="65"/>
      <c r="Q37" s="67"/>
      <c r="T37" s="29"/>
    </row>
    <row r="38" spans="1:20" ht="53.25" customHeight="1" thickBot="1">
      <c r="A38" s="1" t="s">
        <v>11</v>
      </c>
      <c r="B38" s="21" t="s">
        <v>17</v>
      </c>
      <c r="C38" s="21"/>
      <c r="D38" s="22"/>
      <c r="E38" s="23" t="s">
        <v>61</v>
      </c>
      <c r="F38" s="21"/>
      <c r="G38" s="22"/>
      <c r="H38" s="23" t="s">
        <v>14</v>
      </c>
      <c r="I38" s="21"/>
      <c r="J38" s="22"/>
      <c r="K38" s="62" t="s">
        <v>0</v>
      </c>
      <c r="L38" s="63" t="s">
        <v>1</v>
      </c>
      <c r="M38" s="63" t="s">
        <v>2</v>
      </c>
      <c r="N38" s="63" t="s">
        <v>3</v>
      </c>
      <c r="O38" s="63" t="s">
        <v>4</v>
      </c>
      <c r="P38" s="63" t="s">
        <v>5</v>
      </c>
      <c r="Q38" s="64" t="s">
        <v>6</v>
      </c>
      <c r="T38" s="29"/>
    </row>
    <row r="39" spans="1:20" ht="53.25" customHeight="1" thickTop="1">
      <c r="A39" s="2" t="str">
        <f>B38</f>
        <v>上智大学</v>
      </c>
      <c r="B39" s="32"/>
      <c r="C39" s="33"/>
      <c r="D39" s="34"/>
      <c r="E39" s="35">
        <v>16</v>
      </c>
      <c r="F39" s="36" t="str">
        <f>IF(E39&gt;G39,"○",IF(E39&lt;G39,"×",IF(E39=G39,"△")))</f>
        <v>○</v>
      </c>
      <c r="G39" s="34">
        <v>11</v>
      </c>
      <c r="H39" s="35">
        <v>17</v>
      </c>
      <c r="I39" s="36" t="str">
        <f>IF(H39&gt;J39,"○",IF(H39&lt;J39,"×",IF(H39=J39,"△")))</f>
        <v>○</v>
      </c>
      <c r="J39" s="34">
        <v>3</v>
      </c>
      <c r="K39" s="54">
        <f>IF(E39&gt;G39,"1","0")+IF(H39&gt;J39,"1","0")</f>
        <v>2</v>
      </c>
      <c r="L39" s="55">
        <f>IF(G39&gt;E39,"1","0")+IF(J39&gt;H39,"1","0")</f>
        <v>0</v>
      </c>
      <c r="M39" s="55">
        <f>IF(E39=G39,"1","0")+IF(H39=J39,"1","0")</f>
        <v>0</v>
      </c>
      <c r="N39" s="55">
        <f>E39+H39</f>
        <v>33</v>
      </c>
      <c r="O39" s="55">
        <f>G39+J39</f>
        <v>14</v>
      </c>
      <c r="P39" s="55">
        <f>IF(N39="","",IF(O39="","",N39-O39))</f>
        <v>19</v>
      </c>
      <c r="Q39" s="58">
        <v>1</v>
      </c>
      <c r="T39" s="29"/>
    </row>
    <row r="40" spans="1:20" ht="53.25" customHeight="1">
      <c r="A40" s="3" t="str">
        <f>E38</f>
        <v>武蔵野ピーチ</v>
      </c>
      <c r="B40" s="37">
        <f>G39</f>
        <v>11</v>
      </c>
      <c r="C40" s="36" t="str">
        <f>IF(B40&gt;D40,"○",IF(B40&lt;D40,"×",IF(B40=D40,"△")))</f>
        <v>×</v>
      </c>
      <c r="D40" s="38">
        <f>E39</f>
        <v>16</v>
      </c>
      <c r="E40" s="35"/>
      <c r="F40" s="33"/>
      <c r="G40" s="34"/>
      <c r="H40" s="39">
        <v>17</v>
      </c>
      <c r="I40" s="36" t="str">
        <f>IF(H40&gt;J40,"○",IF(H40&lt;J40,"×",IF(H40=J40,"△")))</f>
        <v>○</v>
      </c>
      <c r="J40" s="34">
        <v>3</v>
      </c>
      <c r="K40" s="54">
        <f>IF(E40&gt;G40,"1","0")+IF(H40&gt;J40,"1","0")</f>
        <v>1</v>
      </c>
      <c r="L40" s="55">
        <f>IF(D40&gt;B40,"1","0")+IF(J40&gt;H40,"1","0")</f>
        <v>1</v>
      </c>
      <c r="M40" s="55">
        <f>IF(B40=D40,"1","0")+IF(H40=J40,"1","0")</f>
        <v>0</v>
      </c>
      <c r="N40" s="55">
        <f>B40+H40</f>
        <v>28</v>
      </c>
      <c r="O40" s="55">
        <f>D40+J40</f>
        <v>19</v>
      </c>
      <c r="P40" s="55">
        <f>IF(N40="","",IF(O40="","",N40-O40))</f>
        <v>9</v>
      </c>
      <c r="Q40" s="59">
        <v>2</v>
      </c>
      <c r="T40" s="29"/>
    </row>
    <row r="41" spans="1:20" ht="53.25" customHeight="1" thickBot="1">
      <c r="A41" s="4" t="str">
        <f>H38</f>
        <v>獨協大学</v>
      </c>
      <c r="B41" s="40">
        <f>J39</f>
        <v>3</v>
      </c>
      <c r="C41" s="41" t="str">
        <f>IF(B41&gt;D41,"○",IF(B41&lt;D41,"×",IF(B41=D41,"△")))</f>
        <v>×</v>
      </c>
      <c r="D41" s="42">
        <f>H39</f>
        <v>17</v>
      </c>
      <c r="E41" s="43">
        <f>J40</f>
        <v>3</v>
      </c>
      <c r="F41" s="41" t="str">
        <f>IF(E41&gt;G41,"○",IF(E41&lt;G41,"×",IF(E41=G41,"△")))</f>
        <v>×</v>
      </c>
      <c r="G41" s="42">
        <f>H40</f>
        <v>17</v>
      </c>
      <c r="H41" s="43"/>
      <c r="I41" s="44"/>
      <c r="J41" s="45"/>
      <c r="K41" s="56">
        <f>IF(B41&gt;D41,"1","0")+IF(E41&gt;G41,"1","0")</f>
        <v>0</v>
      </c>
      <c r="L41" s="57">
        <f>IF(G41&gt;E41,"1","0")+IF(D41&gt;B41,"1","0")</f>
        <v>2</v>
      </c>
      <c r="M41" s="57">
        <f>IF(E41=G41,"1","0")+IF(B41=D41,"1","0")</f>
        <v>0</v>
      </c>
      <c r="N41" s="57">
        <f>B41+E41</f>
        <v>6</v>
      </c>
      <c r="O41" s="57">
        <f>D41+G41</f>
        <v>34</v>
      </c>
      <c r="P41" s="57">
        <f>IF(N41="","",IF(O41="","",N41-O41))</f>
        <v>-28</v>
      </c>
      <c r="Q41" s="60">
        <v>3</v>
      </c>
      <c r="T41" s="29"/>
    </row>
    <row r="42" ht="18" thickBot="1"/>
    <row r="43" spans="1:17" ht="53.25" customHeight="1" thickBot="1">
      <c r="A43" s="1" t="s">
        <v>121</v>
      </c>
      <c r="B43" s="21" t="s">
        <v>18</v>
      </c>
      <c r="C43" s="21"/>
      <c r="D43" s="22"/>
      <c r="E43" s="23" t="s">
        <v>62</v>
      </c>
      <c r="F43" s="21"/>
      <c r="G43" s="22"/>
      <c r="H43" s="23" t="s">
        <v>122</v>
      </c>
      <c r="I43" s="21"/>
      <c r="J43" s="22"/>
      <c r="K43" s="62" t="s">
        <v>0</v>
      </c>
      <c r="L43" s="63" t="s">
        <v>1</v>
      </c>
      <c r="M43" s="63" t="s">
        <v>2</v>
      </c>
      <c r="N43" s="63" t="s">
        <v>3</v>
      </c>
      <c r="O43" s="63" t="s">
        <v>4</v>
      </c>
      <c r="P43" s="63" t="s">
        <v>5</v>
      </c>
      <c r="Q43" s="64" t="s">
        <v>6</v>
      </c>
    </row>
    <row r="44" spans="1:17" ht="53.25" customHeight="1" thickTop="1">
      <c r="A44" s="2" t="str">
        <f>B43</f>
        <v>成蹊大学</v>
      </c>
      <c r="B44" s="32"/>
      <c r="C44" s="33"/>
      <c r="D44" s="34"/>
      <c r="E44" s="35">
        <v>16</v>
      </c>
      <c r="F44" s="36" t="str">
        <f>IF(E44&gt;G44,"○",IF(E44&lt;G44,"×",IF(E44=G44,"△")))</f>
        <v>○</v>
      </c>
      <c r="G44" s="34">
        <v>12</v>
      </c>
      <c r="H44" s="35">
        <v>17</v>
      </c>
      <c r="I44" s="36" t="str">
        <f>IF(H44&gt;J44,"○",IF(H44&lt;J44,"×",IF(H44=J44,"△")))</f>
        <v>○</v>
      </c>
      <c r="J44" s="34">
        <v>8</v>
      </c>
      <c r="K44" s="54">
        <f>IF(E44&gt;G44,"1","0")+IF(H44&gt;J44,"1","0")</f>
        <v>2</v>
      </c>
      <c r="L44" s="55">
        <f>IF(G44&gt;E44,"1","0")+IF(J44&gt;H44,"1","0")</f>
        <v>0</v>
      </c>
      <c r="M44" s="55">
        <f>IF(E44=G44,"1","0")+IF(H44=J44,"1","0")</f>
        <v>0</v>
      </c>
      <c r="N44" s="55">
        <f>E44+H44</f>
        <v>33</v>
      </c>
      <c r="O44" s="55">
        <f>G44+J44</f>
        <v>20</v>
      </c>
      <c r="P44" s="55">
        <f>IF(N44="","",IF(O44="","",N44-O44))</f>
        <v>13</v>
      </c>
      <c r="Q44" s="58">
        <v>1</v>
      </c>
    </row>
    <row r="45" spans="1:17" ht="53.25" customHeight="1">
      <c r="A45" s="3" t="str">
        <f>E43</f>
        <v>法政大学</v>
      </c>
      <c r="B45" s="37">
        <f>G44</f>
        <v>12</v>
      </c>
      <c r="C45" s="36" t="str">
        <f>IF(B45&gt;D45,"○",IF(B45&lt;D45,"×",IF(B45=D45,"△")))</f>
        <v>×</v>
      </c>
      <c r="D45" s="38">
        <f>E44</f>
        <v>16</v>
      </c>
      <c r="E45" s="35"/>
      <c r="F45" s="33"/>
      <c r="G45" s="34"/>
      <c r="H45" s="39">
        <v>17</v>
      </c>
      <c r="I45" s="36" t="str">
        <f>IF(H45&gt;J45,"○",IF(H45&lt;J45,"×",IF(H45=J45,"△")))</f>
        <v>○</v>
      </c>
      <c r="J45" s="34">
        <v>4</v>
      </c>
      <c r="K45" s="54">
        <f>IF(E45&gt;G45,"1","0")+IF(H45&gt;J45,"1","0")</f>
        <v>1</v>
      </c>
      <c r="L45" s="55">
        <f>IF(D45&gt;B45,"1","0")+IF(J45&gt;H45,"1","0")</f>
        <v>1</v>
      </c>
      <c r="M45" s="55">
        <f>IF(B45=D45,"1","0")+IF(H45=J45,"1","0")</f>
        <v>0</v>
      </c>
      <c r="N45" s="55">
        <f>B45+H45</f>
        <v>29</v>
      </c>
      <c r="O45" s="55">
        <f>D45+J45</f>
        <v>20</v>
      </c>
      <c r="P45" s="55">
        <f>IF(N45="","",IF(O45="","",N45-O45))</f>
        <v>9</v>
      </c>
      <c r="Q45" s="59">
        <v>2</v>
      </c>
    </row>
    <row r="46" spans="1:17" ht="53.25" customHeight="1" thickBot="1">
      <c r="A46" s="4" t="str">
        <f>H43</f>
        <v>ドロップアウト</v>
      </c>
      <c r="B46" s="40">
        <f>J44</f>
        <v>8</v>
      </c>
      <c r="C46" s="41" t="str">
        <f>IF(B46&gt;D46,"○",IF(B46&lt;D46,"×",IF(B46=D46,"△")))</f>
        <v>×</v>
      </c>
      <c r="D46" s="42">
        <f>H44</f>
        <v>17</v>
      </c>
      <c r="E46" s="43">
        <f>J45</f>
        <v>4</v>
      </c>
      <c r="F46" s="41" t="str">
        <f>IF(E46&gt;G46,"○",IF(E46&lt;G46,"×",IF(E46=G46,"△")))</f>
        <v>×</v>
      </c>
      <c r="G46" s="42">
        <f>H45</f>
        <v>17</v>
      </c>
      <c r="H46" s="43"/>
      <c r="I46" s="44"/>
      <c r="J46" s="45"/>
      <c r="K46" s="56">
        <f>IF(B46&gt;D46,"1","0")+IF(E46&gt;G46,"1","0")</f>
        <v>0</v>
      </c>
      <c r="L46" s="57">
        <f>IF(G46&gt;E46,"1","0")+IF(D46&gt;B46,"1","0")</f>
        <v>2</v>
      </c>
      <c r="M46" s="57">
        <f>IF(E46=G46,"1","0")+IF(B46=D46,"1","0")</f>
        <v>0</v>
      </c>
      <c r="N46" s="57">
        <f>B46+E46</f>
        <v>12</v>
      </c>
      <c r="O46" s="57">
        <f>D46+G46</f>
        <v>34</v>
      </c>
      <c r="P46" s="57">
        <f>IF(N46="","",IF(O46="","",N46-O46))</f>
        <v>-22</v>
      </c>
      <c r="Q46" s="60">
        <v>3</v>
      </c>
    </row>
    <row r="47" spans="1:17" ht="18" thickBot="1">
      <c r="A47" s="31"/>
      <c r="B47" s="5"/>
      <c r="C47" s="5"/>
      <c r="D47" s="5"/>
      <c r="E47" s="5"/>
      <c r="F47" s="5"/>
      <c r="G47" s="5"/>
      <c r="H47" s="5"/>
      <c r="I47" s="5"/>
      <c r="J47" s="5"/>
      <c r="K47" s="65"/>
      <c r="L47" s="65"/>
      <c r="M47" s="65"/>
      <c r="N47" s="65"/>
      <c r="O47" s="65"/>
      <c r="P47" s="65"/>
      <c r="Q47" s="67"/>
    </row>
    <row r="48" spans="1:17" ht="53.25" customHeight="1" thickBot="1">
      <c r="A48" s="1" t="s">
        <v>123</v>
      </c>
      <c r="B48" s="21" t="s">
        <v>124</v>
      </c>
      <c r="C48" s="21"/>
      <c r="D48" s="22"/>
      <c r="E48" s="23" t="s">
        <v>125</v>
      </c>
      <c r="F48" s="21"/>
      <c r="G48" s="22"/>
      <c r="H48" s="50" t="s">
        <v>106</v>
      </c>
      <c r="I48" s="51"/>
      <c r="J48" s="52"/>
      <c r="K48" s="62" t="s">
        <v>131</v>
      </c>
      <c r="L48" s="63" t="s">
        <v>1</v>
      </c>
      <c r="M48" s="63" t="s">
        <v>2</v>
      </c>
      <c r="N48" s="63" t="s">
        <v>3</v>
      </c>
      <c r="O48" s="63" t="s">
        <v>4</v>
      </c>
      <c r="P48" s="63" t="s">
        <v>5</v>
      </c>
      <c r="Q48" s="64" t="s">
        <v>6</v>
      </c>
    </row>
    <row r="49" spans="1:17" ht="53.25" customHeight="1" thickTop="1">
      <c r="A49" s="2" t="str">
        <f>B48</f>
        <v>DISCMANIA</v>
      </c>
      <c r="B49" s="32"/>
      <c r="C49" s="33"/>
      <c r="D49" s="34"/>
      <c r="E49" s="35">
        <v>17</v>
      </c>
      <c r="F49" s="36" t="str">
        <f>IF(E49&gt;G49,"○",IF(E49&lt;G49,"×",IF(E49=G49,"△")))</f>
        <v>○</v>
      </c>
      <c r="G49" s="34">
        <v>2</v>
      </c>
      <c r="H49" s="35">
        <v>17</v>
      </c>
      <c r="I49" s="36" t="str">
        <f>IF(H49&gt;J49,"○",IF(H49&lt;J49,"×",IF(H49=J49,"△")))</f>
        <v>○</v>
      </c>
      <c r="J49" s="34">
        <v>4</v>
      </c>
      <c r="K49" s="54">
        <f>IF(E49&gt;G49,"1","0")+IF(H49&gt;J49,"1","0")</f>
        <v>2</v>
      </c>
      <c r="L49" s="55">
        <f>IF(G49&gt;E49,"1","0")+IF(J49&gt;H49,"1","0")</f>
        <v>0</v>
      </c>
      <c r="M49" s="55">
        <f>IF(E49=G49,"1","0")+IF(H49=J49,"1","0")</f>
        <v>0</v>
      </c>
      <c r="N49" s="55">
        <f>E49+H49</f>
        <v>34</v>
      </c>
      <c r="O49" s="55">
        <f>G49+J49</f>
        <v>6</v>
      </c>
      <c r="P49" s="55">
        <f>IF(N49="","",IF(O49="","",N49-O49))</f>
        <v>28</v>
      </c>
      <c r="Q49" s="58">
        <v>1</v>
      </c>
    </row>
    <row r="50" spans="1:17" ht="53.25" customHeight="1">
      <c r="A50" s="3" t="str">
        <f>E48</f>
        <v>ICU WINDS</v>
      </c>
      <c r="B50" s="37">
        <f>G49</f>
        <v>2</v>
      </c>
      <c r="C50" s="36" t="str">
        <f>IF(B50&gt;D50,"○",IF(B50&lt;D50,"×",IF(B50=D50,"△")))</f>
        <v>×</v>
      </c>
      <c r="D50" s="38">
        <f>E49</f>
        <v>17</v>
      </c>
      <c r="E50" s="35"/>
      <c r="F50" s="33"/>
      <c r="G50" s="34"/>
      <c r="H50" s="39">
        <v>12</v>
      </c>
      <c r="I50" s="36" t="str">
        <f>IF(H50&gt;J50,"○",IF(H50&lt;J50,"×",IF(H50=J50,"△")))</f>
        <v>×</v>
      </c>
      <c r="J50" s="34">
        <v>17</v>
      </c>
      <c r="K50" s="54">
        <f>IF(E50&gt;G50,"1","0")+IF(H50&gt;J50,"1","0")</f>
        <v>0</v>
      </c>
      <c r="L50" s="55">
        <f>IF(D50&gt;B50,"1","0")+IF(J50&gt;H50,"1","0")</f>
        <v>2</v>
      </c>
      <c r="M50" s="55">
        <f>IF(B50=D50,"1","0")+IF(H50=J50,"1","0")</f>
        <v>0</v>
      </c>
      <c r="N50" s="55">
        <f>B50+H50</f>
        <v>14</v>
      </c>
      <c r="O50" s="55">
        <f>D50+J50</f>
        <v>34</v>
      </c>
      <c r="P50" s="55">
        <f>IF(N50="","",IF(O50="","",N50-O50))</f>
        <v>-20</v>
      </c>
      <c r="Q50" s="59">
        <v>3</v>
      </c>
    </row>
    <row r="51" spans="1:17" ht="53.25" customHeight="1" thickBot="1">
      <c r="A51" s="53" t="str">
        <f>H48</f>
        <v>慶應義塾大学　　  　　ホワイトホーンズ</v>
      </c>
      <c r="B51" s="40">
        <f>J49</f>
        <v>4</v>
      </c>
      <c r="C51" s="41" t="str">
        <f>IF(B51&gt;D51,"○",IF(B51&lt;D51,"×",IF(B51=D51,"△")))</f>
        <v>×</v>
      </c>
      <c r="D51" s="42">
        <f>H49</f>
        <v>17</v>
      </c>
      <c r="E51" s="43">
        <f>J50</f>
        <v>17</v>
      </c>
      <c r="F51" s="41" t="str">
        <f>IF(E51&gt;G51,"○",IF(E51&lt;G51,"×",IF(E51=G51,"△")))</f>
        <v>○</v>
      </c>
      <c r="G51" s="42">
        <f>H50</f>
        <v>12</v>
      </c>
      <c r="H51" s="43"/>
      <c r="I51" s="44"/>
      <c r="J51" s="45"/>
      <c r="K51" s="56">
        <f>IF(B51&gt;D51,"1","0")+IF(E51&gt;G51,"1","0")</f>
        <v>1</v>
      </c>
      <c r="L51" s="57">
        <f>IF(G51&gt;E51,"1","0")+IF(D51&gt;B51,"1","0")</f>
        <v>1</v>
      </c>
      <c r="M51" s="57">
        <f>IF(E51=G51,"1","0")+IF(B51=D51,"1","0")</f>
        <v>0</v>
      </c>
      <c r="N51" s="57">
        <f>B51+E51</f>
        <v>21</v>
      </c>
      <c r="O51" s="57">
        <f>D51+G51</f>
        <v>29</v>
      </c>
      <c r="P51" s="57">
        <f>IF(N51="","",IF(O51="","",N51-O51))</f>
        <v>-8</v>
      </c>
      <c r="Q51" s="60">
        <v>2</v>
      </c>
    </row>
    <row r="52" spans="1:17" ht="18" thickBot="1">
      <c r="A52" s="7"/>
      <c r="B52" s="8"/>
      <c r="C52" s="8"/>
      <c r="D52" s="8"/>
      <c r="E52" s="8"/>
      <c r="F52" s="8"/>
      <c r="G52" s="8"/>
      <c r="H52" s="8"/>
      <c r="I52" s="8"/>
      <c r="J52" s="8"/>
      <c r="K52" s="66"/>
      <c r="L52" s="66"/>
      <c r="M52" s="66"/>
      <c r="N52" s="66"/>
      <c r="O52" s="66"/>
      <c r="P52" s="66"/>
      <c r="Q52" s="69"/>
    </row>
    <row r="53" spans="1:17" ht="53.25" customHeight="1" thickBot="1">
      <c r="A53" s="1" t="s">
        <v>126</v>
      </c>
      <c r="B53" s="21" t="s">
        <v>15</v>
      </c>
      <c r="C53" s="21"/>
      <c r="D53" s="22"/>
      <c r="E53" s="23" t="s">
        <v>12</v>
      </c>
      <c r="F53" s="21"/>
      <c r="G53" s="22"/>
      <c r="H53" s="23" t="s">
        <v>127</v>
      </c>
      <c r="I53" s="21"/>
      <c r="J53" s="22"/>
      <c r="K53" s="62" t="s">
        <v>0</v>
      </c>
      <c r="L53" s="63" t="s">
        <v>1</v>
      </c>
      <c r="M53" s="63" t="s">
        <v>2</v>
      </c>
      <c r="N53" s="63" t="s">
        <v>3</v>
      </c>
      <c r="O53" s="63" t="s">
        <v>4</v>
      </c>
      <c r="P53" s="63" t="s">
        <v>5</v>
      </c>
      <c r="Q53" s="64" t="s">
        <v>6</v>
      </c>
    </row>
    <row r="54" spans="1:17" ht="53.25" customHeight="1" thickTop="1">
      <c r="A54" s="2" t="str">
        <f>B53</f>
        <v>日本大学</v>
      </c>
      <c r="B54" s="32"/>
      <c r="C54" s="33"/>
      <c r="D54" s="34"/>
      <c r="E54" s="35">
        <v>11</v>
      </c>
      <c r="F54" s="36" t="str">
        <f>IF(E54&gt;G54,"○",IF(E54&lt;G54,"×",IF(E54=G54,"△")))</f>
        <v>×</v>
      </c>
      <c r="G54" s="34">
        <v>12</v>
      </c>
      <c r="H54" s="35">
        <v>17</v>
      </c>
      <c r="I54" s="36" t="str">
        <f>IF(H54&gt;J54,"○",IF(H54&lt;J54,"×",IF(H54=J54,"△")))</f>
        <v>○</v>
      </c>
      <c r="J54" s="34">
        <v>10</v>
      </c>
      <c r="K54" s="54">
        <f>IF(E54&gt;G54,"1","0")+IF(H54&gt;J54,"1","0")</f>
        <v>1</v>
      </c>
      <c r="L54" s="55">
        <f>IF(G54&gt;E54,"1","0")+IF(J54&gt;H54,"1","0")</f>
        <v>1</v>
      </c>
      <c r="M54" s="55">
        <f>IF(E54=G54,"1","0")+IF(H54=J54,"1","0")</f>
        <v>0</v>
      </c>
      <c r="N54" s="55">
        <f>E54+H54</f>
        <v>28</v>
      </c>
      <c r="O54" s="55">
        <f>G54+J54</f>
        <v>22</v>
      </c>
      <c r="P54" s="55">
        <f>IF(N54="","",IF(O54="","",N54-O54))</f>
        <v>6</v>
      </c>
      <c r="Q54" s="58">
        <v>2</v>
      </c>
    </row>
    <row r="55" spans="1:17" ht="53.25" customHeight="1">
      <c r="A55" s="3" t="str">
        <f>E53</f>
        <v>日本体育大学</v>
      </c>
      <c r="B55" s="37">
        <f>G54</f>
        <v>12</v>
      </c>
      <c r="C55" s="36" t="str">
        <f>IF(B55&gt;D55,"○",IF(B55&lt;D55,"×",IF(B55=D55,"△")))</f>
        <v>○</v>
      </c>
      <c r="D55" s="38">
        <f>E54</f>
        <v>11</v>
      </c>
      <c r="E55" s="35"/>
      <c r="F55" s="33"/>
      <c r="G55" s="34"/>
      <c r="H55" s="39">
        <v>17</v>
      </c>
      <c r="I55" s="36" t="str">
        <f>IF(H55&gt;J55,"○",IF(H55&lt;J55,"×",IF(H55=J55,"△")))</f>
        <v>○</v>
      </c>
      <c r="J55" s="34">
        <v>5</v>
      </c>
      <c r="K55" s="54">
        <f>IF(B55&gt;D55,"1","0")+IF(H55&gt;J55,"1","0")</f>
        <v>2</v>
      </c>
      <c r="L55" s="55">
        <f>IF(D55&gt;B55,"1","0")+IF(J55&gt;H55,"1","0")</f>
        <v>0</v>
      </c>
      <c r="M55" s="55">
        <f>IF(B55=D55,"1","0")+IF(H55=J55,"1","0")</f>
        <v>0</v>
      </c>
      <c r="N55" s="55">
        <f>B55+H55</f>
        <v>29</v>
      </c>
      <c r="O55" s="55">
        <f>D55+J55</f>
        <v>16</v>
      </c>
      <c r="P55" s="55">
        <f>IF(N55="","",IF(O55="","",N55-O55))</f>
        <v>13</v>
      </c>
      <c r="Q55" s="59">
        <v>1</v>
      </c>
    </row>
    <row r="56" spans="1:17" ht="53.25" customHeight="1" thickBot="1">
      <c r="A56" s="4" t="str">
        <f>H53</f>
        <v>BEERS</v>
      </c>
      <c r="B56" s="40">
        <f>J54</f>
        <v>10</v>
      </c>
      <c r="C56" s="41" t="str">
        <f>IF(B56&gt;D56,"○",IF(B56&lt;D56,"×",IF(B56=D56,"△")))</f>
        <v>×</v>
      </c>
      <c r="D56" s="42">
        <f>H54</f>
        <v>17</v>
      </c>
      <c r="E56" s="43">
        <f>J55</f>
        <v>5</v>
      </c>
      <c r="F56" s="41" t="str">
        <f>IF(E56&gt;G56,"○",IF(E56&lt;G56,"×",IF(E56=G56,"△")))</f>
        <v>×</v>
      </c>
      <c r="G56" s="42">
        <f>H55</f>
        <v>17</v>
      </c>
      <c r="H56" s="43"/>
      <c r="I56" s="44"/>
      <c r="J56" s="45"/>
      <c r="K56" s="56">
        <f>IF(B56&gt;D56,"1","0")+IF(E56&gt;G56,"1","0")</f>
        <v>0</v>
      </c>
      <c r="L56" s="57">
        <f>IF(G56&gt;E56,"1","0")+IF(D56&gt;B56,"1","0")</f>
        <v>2</v>
      </c>
      <c r="M56" s="57">
        <f>IF(E56=G56,"1","0")+IF(B56=D56,"1","0")</f>
        <v>0</v>
      </c>
      <c r="N56" s="57">
        <f>B56+E56</f>
        <v>15</v>
      </c>
      <c r="O56" s="57">
        <f>D56+G56</f>
        <v>34</v>
      </c>
      <c r="P56" s="57">
        <f>IF(N56="","",IF(O56="","",N56-O56))</f>
        <v>-19</v>
      </c>
      <c r="Q56" s="60">
        <v>3</v>
      </c>
    </row>
    <row r="57" spans="1:17" ht="18" thickBot="1">
      <c r="A57" s="5"/>
      <c r="B57" s="5"/>
      <c r="C57" s="5"/>
      <c r="D57" s="5"/>
      <c r="E57" s="5"/>
      <c r="F57" s="5"/>
      <c r="G57" s="5"/>
      <c r="H57" s="5"/>
      <c r="I57" s="5"/>
      <c r="J57" s="5"/>
      <c r="K57" s="65"/>
      <c r="L57" s="65"/>
      <c r="M57" s="65"/>
      <c r="N57" s="65"/>
      <c r="O57" s="65"/>
      <c r="P57" s="65"/>
      <c r="Q57" s="67"/>
    </row>
    <row r="58" spans="1:17" ht="53.25" customHeight="1" thickBot="1">
      <c r="A58" s="1" t="s">
        <v>128</v>
      </c>
      <c r="B58" s="21" t="s">
        <v>63</v>
      </c>
      <c r="C58" s="21"/>
      <c r="D58" s="22"/>
      <c r="E58" s="23" t="s">
        <v>129</v>
      </c>
      <c r="F58" s="21"/>
      <c r="G58" s="22"/>
      <c r="H58" s="23" t="s">
        <v>130</v>
      </c>
      <c r="I58" s="21"/>
      <c r="J58" s="22"/>
      <c r="K58" s="62" t="s">
        <v>0</v>
      </c>
      <c r="L58" s="63" t="s">
        <v>1</v>
      </c>
      <c r="M58" s="63" t="s">
        <v>2</v>
      </c>
      <c r="N58" s="63" t="s">
        <v>3</v>
      </c>
      <c r="O58" s="63" t="s">
        <v>4</v>
      </c>
      <c r="P58" s="63" t="s">
        <v>5</v>
      </c>
      <c r="Q58" s="64" t="s">
        <v>6</v>
      </c>
    </row>
    <row r="59" spans="1:17" ht="53.25" customHeight="1" thickTop="1">
      <c r="A59" s="2" t="str">
        <f>B58</f>
        <v>國學院大学</v>
      </c>
      <c r="B59" s="32"/>
      <c r="C59" s="33"/>
      <c r="D59" s="34"/>
      <c r="E59" s="35">
        <v>12</v>
      </c>
      <c r="F59" s="36" t="str">
        <f>IF(E59&gt;G59,"○",IF(E59&lt;G59,"×",IF(E59=G59,"△")))</f>
        <v>○</v>
      </c>
      <c r="G59" s="34">
        <v>8</v>
      </c>
      <c r="H59" s="35">
        <v>17</v>
      </c>
      <c r="I59" s="36" t="str">
        <f>IF(H59&gt;J59,"○",IF(H59&lt;J59,"×",IF(H59=J59,"△")))</f>
        <v>○</v>
      </c>
      <c r="J59" s="34">
        <v>9</v>
      </c>
      <c r="K59" s="54">
        <f>IF(E59&gt;G59,"1","0")+IF(H59&gt;J59,"1","0")</f>
        <v>2</v>
      </c>
      <c r="L59" s="55">
        <f>IF(G59&gt;E59,"1","0")+IF(J59&gt;H59,"1","0")</f>
        <v>0</v>
      </c>
      <c r="M59" s="55">
        <f>IF(E59=G59,"1","0")+IF(H59=J59,"1","0")</f>
        <v>0</v>
      </c>
      <c r="N59" s="55">
        <f>E59+H59</f>
        <v>29</v>
      </c>
      <c r="O59" s="55">
        <f>G59+J59</f>
        <v>17</v>
      </c>
      <c r="P59" s="55">
        <f>IF(N59="","",IF(O59="","",N59-O59))</f>
        <v>12</v>
      </c>
      <c r="Q59" s="58">
        <v>1</v>
      </c>
    </row>
    <row r="60" spans="1:17" ht="53.25" customHeight="1">
      <c r="A60" s="3" t="str">
        <f>E58</f>
        <v>Happy Campers</v>
      </c>
      <c r="B60" s="37">
        <f>G59</f>
        <v>8</v>
      </c>
      <c r="C60" s="36" t="str">
        <f>IF(B60&gt;D60,"○",IF(B60&lt;D60,"×",IF(B60=D60,"△")))</f>
        <v>×</v>
      </c>
      <c r="D60" s="38">
        <f>E59</f>
        <v>12</v>
      </c>
      <c r="E60" s="35"/>
      <c r="F60" s="33"/>
      <c r="G60" s="34"/>
      <c r="H60" s="39">
        <v>17</v>
      </c>
      <c r="I60" s="36" t="str">
        <f>IF(H60&gt;J60,"○",IF(H60&lt;J60,"×",IF(H60=J60,"△")))</f>
        <v>○</v>
      </c>
      <c r="J60" s="34">
        <v>8</v>
      </c>
      <c r="K60" s="54">
        <f>IF(E60&gt;G60,"1","0")+IF(H60&gt;J60,"1","0")</f>
        <v>1</v>
      </c>
      <c r="L60" s="55">
        <f>IF(D60&gt;B60,"1","0")+IF(J60&gt;H60,"1","0")</f>
        <v>1</v>
      </c>
      <c r="M60" s="55">
        <f>IF(B60=D60,"1","0")+IF(H60=J60,"1","0")</f>
        <v>0</v>
      </c>
      <c r="N60" s="55">
        <f>B60+H60</f>
        <v>25</v>
      </c>
      <c r="O60" s="55">
        <f>D60+J60</f>
        <v>20</v>
      </c>
      <c r="P60" s="55">
        <f>IF(N60="","",IF(O60="","",N60-O60))</f>
        <v>5</v>
      </c>
      <c r="Q60" s="59">
        <v>2</v>
      </c>
    </row>
    <row r="61" spans="1:17" ht="53.25" customHeight="1" thickBot="1">
      <c r="A61" s="4" t="str">
        <f>H58</f>
        <v>Splash</v>
      </c>
      <c r="B61" s="40">
        <f>J59</f>
        <v>9</v>
      </c>
      <c r="C61" s="41" t="str">
        <f>IF(B61&gt;D61,"○",IF(B61&lt;D61,"×",IF(B61=D61,"△")))</f>
        <v>×</v>
      </c>
      <c r="D61" s="42">
        <f>H59</f>
        <v>17</v>
      </c>
      <c r="E61" s="43">
        <f>J60</f>
        <v>8</v>
      </c>
      <c r="F61" s="41" t="str">
        <f>IF(E61&gt;G61,"○",IF(E61&lt;G61,"×",IF(E61=G61,"△")))</f>
        <v>×</v>
      </c>
      <c r="G61" s="42">
        <f>H60</f>
        <v>17</v>
      </c>
      <c r="H61" s="43"/>
      <c r="I61" s="44"/>
      <c r="J61" s="45"/>
      <c r="K61" s="56">
        <f>IF(B61&gt;D61,"1","0")+IF(E61&gt;G61,"1","0")</f>
        <v>0</v>
      </c>
      <c r="L61" s="57">
        <f>IF(G61&gt;E61,"1","0")+IF(D61&gt;B61,"1","0")</f>
        <v>2</v>
      </c>
      <c r="M61" s="57">
        <f>IF(E61=G61,"1","0")+IF(B61=D61,"1","0")</f>
        <v>0</v>
      </c>
      <c r="N61" s="57">
        <f>B61+E61</f>
        <v>17</v>
      </c>
      <c r="O61" s="57">
        <f>D61+G61</f>
        <v>34</v>
      </c>
      <c r="P61" s="57">
        <f>IF(N61="","",IF(O61="","",N61-O61))</f>
        <v>-17</v>
      </c>
      <c r="Q61" s="60">
        <v>3</v>
      </c>
    </row>
  </sheetData>
  <mergeCells count="37">
    <mergeCell ref="A1:Q1"/>
    <mergeCell ref="B53:D53"/>
    <mergeCell ref="E53:G53"/>
    <mergeCell ref="H53:J53"/>
    <mergeCell ref="B38:D38"/>
    <mergeCell ref="E38:G38"/>
    <mergeCell ref="H38:J38"/>
    <mergeCell ref="B33:D33"/>
    <mergeCell ref="E33:G33"/>
    <mergeCell ref="H33:J33"/>
    <mergeCell ref="B58:D58"/>
    <mergeCell ref="E58:G58"/>
    <mergeCell ref="H58:J58"/>
    <mergeCell ref="B43:D43"/>
    <mergeCell ref="E43:G43"/>
    <mergeCell ref="H43:J43"/>
    <mergeCell ref="B48:D48"/>
    <mergeCell ref="E48:G48"/>
    <mergeCell ref="H48:J48"/>
    <mergeCell ref="B3:D3"/>
    <mergeCell ref="E3:G3"/>
    <mergeCell ref="H3:J3"/>
    <mergeCell ref="B28:D28"/>
    <mergeCell ref="E28:G28"/>
    <mergeCell ref="H28:J28"/>
    <mergeCell ref="B23:D23"/>
    <mergeCell ref="E23:G23"/>
    <mergeCell ref="H23:J23"/>
    <mergeCell ref="B18:D18"/>
    <mergeCell ref="B8:D8"/>
    <mergeCell ref="E8:G8"/>
    <mergeCell ref="H8:J8"/>
    <mergeCell ref="E18:G18"/>
    <mergeCell ref="H18:J18"/>
    <mergeCell ref="B13:D13"/>
    <mergeCell ref="E13:G13"/>
    <mergeCell ref="H13:J13"/>
  </mergeCells>
  <printOptions horizontalCentered="1" verticalCentered="1"/>
  <pageMargins left="0.1968503937007874" right="0.1968503937007874" top="0.2362204724409449" bottom="0.2362204724409449" header="0.1968503937007874" footer="0.1968503937007874"/>
  <pageSetup horizontalDpi="600" verticalDpi="600" orientation="portrait" paperSize="9" scale="95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workbookViewId="0" topLeftCell="A55">
      <selection activeCell="Q62" sqref="Q62"/>
    </sheetView>
  </sheetViews>
  <sheetFormatPr defaultColWidth="9.00390625" defaultRowHeight="13.5"/>
  <cols>
    <col min="1" max="1" width="16.875" style="74" customWidth="1"/>
    <col min="2" max="10" width="5.75390625" style="74" customWidth="1"/>
    <col min="11" max="17" width="5.375" style="74" customWidth="1"/>
    <col min="18" max="19" width="5.00390625" style="74" customWidth="1"/>
    <col min="20" max="20" width="5.00390625" style="71" customWidth="1"/>
    <col min="21" max="16384" width="9.00390625" style="74" customWidth="1"/>
  </cols>
  <sheetData>
    <row r="1" spans="1:20" ht="17.25">
      <c r="A1" s="72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73"/>
      <c r="T1" s="73"/>
    </row>
    <row r="2" ht="18" thickBot="1"/>
    <row r="3" spans="1:20" ht="53.25" customHeight="1" thickBot="1">
      <c r="A3" s="1" t="s">
        <v>132</v>
      </c>
      <c r="B3" s="75" t="s">
        <v>57</v>
      </c>
      <c r="C3" s="75"/>
      <c r="D3" s="76"/>
      <c r="E3" s="77" t="s">
        <v>17</v>
      </c>
      <c r="F3" s="75"/>
      <c r="G3" s="76"/>
      <c r="H3" s="77" t="s">
        <v>18</v>
      </c>
      <c r="I3" s="75"/>
      <c r="J3" s="76"/>
      <c r="K3" s="62" t="s">
        <v>0</v>
      </c>
      <c r="L3" s="63" t="s">
        <v>1</v>
      </c>
      <c r="M3" s="63" t="s">
        <v>2</v>
      </c>
      <c r="N3" s="63" t="s">
        <v>3</v>
      </c>
      <c r="O3" s="63" t="s">
        <v>4</v>
      </c>
      <c r="P3" s="63" t="s">
        <v>5</v>
      </c>
      <c r="Q3" s="64" t="s">
        <v>6</v>
      </c>
      <c r="T3" s="74"/>
    </row>
    <row r="4" spans="1:20" ht="53.25" customHeight="1" thickTop="1">
      <c r="A4" s="78" t="str">
        <f>B3</f>
        <v>文化シヤッター</v>
      </c>
      <c r="B4" s="32"/>
      <c r="C4" s="33"/>
      <c r="D4" s="34"/>
      <c r="E4" s="35">
        <v>17</v>
      </c>
      <c r="F4" s="36" t="str">
        <f>IF(E4&gt;G4,"○",IF(E4&lt;G4,"×",IF(E4=G4,"△")))</f>
        <v>○</v>
      </c>
      <c r="G4" s="34">
        <v>4</v>
      </c>
      <c r="H4" s="35">
        <v>17</v>
      </c>
      <c r="I4" s="36" t="str">
        <f>IF(H4&gt;J4,"○",IF(H4&lt;J4,"×",IF(H4=J4,"△")))</f>
        <v>○</v>
      </c>
      <c r="J4" s="34">
        <v>1</v>
      </c>
      <c r="K4" s="54">
        <f>IF(E4&gt;G4,"1","0")+IF(H4&gt;J4,"1","0")</f>
        <v>2</v>
      </c>
      <c r="L4" s="55">
        <f>IF(G4&gt;E4,"1","0")+IF(J4&gt;H4,"1","0")</f>
        <v>0</v>
      </c>
      <c r="M4" s="55">
        <f>IF(E4=G4,"1","0")+IF(H4=J4,"1","0")</f>
        <v>0</v>
      </c>
      <c r="N4" s="55">
        <f>E4+H4</f>
        <v>34</v>
      </c>
      <c r="O4" s="55">
        <f>G4+J4</f>
        <v>5</v>
      </c>
      <c r="P4" s="55">
        <f>IF(N4="","",IF(O4="","",N4-O4))</f>
        <v>29</v>
      </c>
      <c r="Q4" s="58">
        <v>1</v>
      </c>
      <c r="T4" s="74"/>
    </row>
    <row r="5" spans="1:20" ht="53.25" customHeight="1">
      <c r="A5" s="79" t="str">
        <f>E3</f>
        <v>上智大学</v>
      </c>
      <c r="B5" s="37">
        <v>2</v>
      </c>
      <c r="C5" s="36" t="str">
        <f>IF(B5&gt;D5,"○",IF(B5&lt;D5,"×",IF(B5=D5,"△")))</f>
        <v>×</v>
      </c>
      <c r="D5" s="38">
        <v>17</v>
      </c>
      <c r="E5" s="35"/>
      <c r="F5" s="33"/>
      <c r="G5" s="34"/>
      <c r="H5" s="39">
        <v>13</v>
      </c>
      <c r="I5" s="36" t="str">
        <f>IF(H5&gt;J5,"○",IF(H5&lt;J5,"×",IF(H5=J5,"△")))</f>
        <v>×</v>
      </c>
      <c r="J5" s="34">
        <v>15</v>
      </c>
      <c r="K5" s="54">
        <f>IF(E5&gt;G5,"1","0")+IF(H5&gt;J5,"1","0")</f>
        <v>0</v>
      </c>
      <c r="L5" s="55">
        <f>IF(D5&gt;B5,"1","0")+IF(J5&gt;H5,"1","0")</f>
        <v>2</v>
      </c>
      <c r="M5" s="55">
        <f>IF(B5=D5,"1","0")+IF(H5=J5,"1","0")</f>
        <v>0</v>
      </c>
      <c r="N5" s="55">
        <f>B5+H5</f>
        <v>15</v>
      </c>
      <c r="O5" s="55">
        <f>D5+J5</f>
        <v>32</v>
      </c>
      <c r="P5" s="55">
        <f>IF(N5="","",IF(O5="","",N5-O5))</f>
        <v>-17</v>
      </c>
      <c r="Q5" s="59">
        <v>3</v>
      </c>
      <c r="T5" s="74"/>
    </row>
    <row r="6" spans="1:20" ht="53.25" customHeight="1" thickBot="1">
      <c r="A6" s="70" t="str">
        <f>H3</f>
        <v>成蹊大学</v>
      </c>
      <c r="B6" s="40">
        <f>J4</f>
        <v>1</v>
      </c>
      <c r="C6" s="41" t="str">
        <f>IF(B6&gt;D6,"○",IF(B6&lt;D6,"×",IF(B6=D6,"△")))</f>
        <v>×</v>
      </c>
      <c r="D6" s="42">
        <f>H4</f>
        <v>17</v>
      </c>
      <c r="E6" s="43">
        <f>J5</f>
        <v>15</v>
      </c>
      <c r="F6" s="41" t="str">
        <f>IF(E6&gt;G6,"○",IF(E6&lt;G6,"×",IF(E6=G6,"△")))</f>
        <v>○</v>
      </c>
      <c r="G6" s="42">
        <f>H5</f>
        <v>13</v>
      </c>
      <c r="H6" s="43"/>
      <c r="I6" s="44"/>
      <c r="J6" s="45"/>
      <c r="K6" s="56">
        <f>IF(B6&gt;D6,"1","0")+IF(E6&gt;G6,"1","0")</f>
        <v>1</v>
      </c>
      <c r="L6" s="57">
        <f>IF(G6&gt;E6,"1","0")+IF(D6&gt;B6,"1","0")</f>
        <v>1</v>
      </c>
      <c r="M6" s="57">
        <f>IF(E6=G6,"1","0")+IF(B6=D6,"1","0")</f>
        <v>0</v>
      </c>
      <c r="N6" s="57">
        <f>B6+E6</f>
        <v>16</v>
      </c>
      <c r="O6" s="57">
        <f>D6+G6</f>
        <v>30</v>
      </c>
      <c r="P6" s="57">
        <f>IF(N6="","",IF(O6="","",N6-O6))</f>
        <v>-14</v>
      </c>
      <c r="Q6" s="60">
        <v>2</v>
      </c>
      <c r="T6" s="74"/>
    </row>
    <row r="7" spans="1:20" ht="15" customHeight="1" thickBo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7"/>
    </row>
    <row r="8" spans="1:20" ht="53.25" customHeight="1" thickBot="1">
      <c r="A8" s="1" t="s">
        <v>143</v>
      </c>
      <c r="B8" s="75" t="s">
        <v>144</v>
      </c>
      <c r="C8" s="75"/>
      <c r="D8" s="76"/>
      <c r="E8" s="77" t="s">
        <v>20</v>
      </c>
      <c r="F8" s="75"/>
      <c r="G8" s="76"/>
      <c r="H8" s="77" t="s">
        <v>145</v>
      </c>
      <c r="I8" s="75"/>
      <c r="J8" s="76"/>
      <c r="K8" s="62" t="s">
        <v>0</v>
      </c>
      <c r="L8" s="63" t="s">
        <v>1</v>
      </c>
      <c r="M8" s="63" t="s">
        <v>2</v>
      </c>
      <c r="N8" s="63" t="s">
        <v>3</v>
      </c>
      <c r="O8" s="63" t="s">
        <v>4</v>
      </c>
      <c r="P8" s="63" t="s">
        <v>5</v>
      </c>
      <c r="Q8" s="64" t="s">
        <v>6</v>
      </c>
      <c r="T8" s="74"/>
    </row>
    <row r="9" spans="1:20" ht="53.25" customHeight="1" thickTop="1">
      <c r="A9" s="78" t="str">
        <f>B8</f>
        <v>NomadicTribe</v>
      </c>
      <c r="B9" s="32"/>
      <c r="C9" s="33"/>
      <c r="D9" s="34"/>
      <c r="E9" s="35">
        <v>17</v>
      </c>
      <c r="F9" s="36" t="str">
        <f>IF(E9&gt;G9,"○",IF(E9&lt;G9,"×",IF(E9=G9,"△")))</f>
        <v>○</v>
      </c>
      <c r="G9" s="34">
        <v>12</v>
      </c>
      <c r="H9" s="35">
        <v>17</v>
      </c>
      <c r="I9" s="36" t="str">
        <f>IF(H9&gt;J9,"○",IF(H9&lt;J9,"×",IF(H9=J9,"△")))</f>
        <v>○</v>
      </c>
      <c r="J9" s="34">
        <v>9</v>
      </c>
      <c r="K9" s="54">
        <f>IF(E9&gt;G9,"1","0")+IF(H9&gt;J9,"1","0")</f>
        <v>2</v>
      </c>
      <c r="L9" s="55">
        <f>IF(G9&gt;E9,"1","0")+IF(J9&gt;H9,"1","0")</f>
        <v>0</v>
      </c>
      <c r="M9" s="55">
        <f>IF(E9=G9,"1","0")+IF(H9=J9,"1","0")</f>
        <v>0</v>
      </c>
      <c r="N9" s="55">
        <f>E9+H9</f>
        <v>34</v>
      </c>
      <c r="O9" s="55">
        <f>G9+J9</f>
        <v>21</v>
      </c>
      <c r="P9" s="55">
        <f>IF(N9="","",IF(O9="","",N9-O9))</f>
        <v>13</v>
      </c>
      <c r="Q9" s="58">
        <v>1</v>
      </c>
      <c r="T9" s="74"/>
    </row>
    <row r="10" spans="1:20" ht="53.25" customHeight="1">
      <c r="A10" s="79" t="str">
        <f>E8</f>
        <v>早稲田大学</v>
      </c>
      <c r="B10" s="37">
        <f>G9</f>
        <v>12</v>
      </c>
      <c r="C10" s="36" t="str">
        <f>IF(B10&gt;D10,"○",IF(B10&lt;D10,"×",IF(B10=D10,"△")))</f>
        <v>×</v>
      </c>
      <c r="D10" s="38">
        <v>17</v>
      </c>
      <c r="E10" s="35"/>
      <c r="F10" s="33"/>
      <c r="G10" s="34"/>
      <c r="H10" s="39">
        <v>11</v>
      </c>
      <c r="I10" s="36" t="str">
        <f>IF(H10&gt;J10,"○",IF(H10&lt;J10,"×",IF(H10=J10,"△")))</f>
        <v>×</v>
      </c>
      <c r="J10" s="34">
        <v>14</v>
      </c>
      <c r="K10" s="54">
        <f>IF(E10&gt;G10,"1","0")+IF(H10&gt;J10,"1","0")</f>
        <v>0</v>
      </c>
      <c r="L10" s="55">
        <f>IF(D10&gt;B10,"1","0")+IF(J10&gt;H10,"1","0")</f>
        <v>2</v>
      </c>
      <c r="M10" s="55">
        <f>IF(B10=D10,"1","0")+IF(H10=J10,"1","0")</f>
        <v>0</v>
      </c>
      <c r="N10" s="55">
        <f>B10+H10</f>
        <v>23</v>
      </c>
      <c r="O10" s="55">
        <f>D10+J10</f>
        <v>31</v>
      </c>
      <c r="P10" s="55">
        <f>IF(N10="","",IF(O10="","",N10-O10))</f>
        <v>-8</v>
      </c>
      <c r="Q10" s="59">
        <v>3</v>
      </c>
      <c r="T10" s="74"/>
    </row>
    <row r="11" spans="1:20" ht="53.25" customHeight="1" thickBot="1">
      <c r="A11" s="70" t="str">
        <f>H8</f>
        <v>DISCMANIA</v>
      </c>
      <c r="B11" s="40">
        <f>J9</f>
        <v>9</v>
      </c>
      <c r="C11" s="41" t="str">
        <f>IF(B11&gt;D11,"○",IF(B11&lt;D11,"×",IF(B11=D11,"△")))</f>
        <v>×</v>
      </c>
      <c r="D11" s="42">
        <f>H9</f>
        <v>17</v>
      </c>
      <c r="E11" s="43">
        <f>J10</f>
        <v>14</v>
      </c>
      <c r="F11" s="41" t="str">
        <f>IF(E11&gt;G11,"○",IF(E11&lt;G11,"×",IF(E11=G11,"△")))</f>
        <v>○</v>
      </c>
      <c r="G11" s="42">
        <f>H10</f>
        <v>11</v>
      </c>
      <c r="H11" s="43"/>
      <c r="I11" s="44"/>
      <c r="J11" s="45"/>
      <c r="K11" s="56">
        <f>IF(B11&gt;D11,"1","0")+IF(E11&gt;G11,"1","0")</f>
        <v>1</v>
      </c>
      <c r="L11" s="57">
        <f>IF(G11&gt;E11,"1","0")+IF(D11&gt;B11,"1","0")</f>
        <v>1</v>
      </c>
      <c r="M11" s="57">
        <f>IF(E11=G11,"1","0")+IF(B11=D11,"1","0")</f>
        <v>0</v>
      </c>
      <c r="N11" s="57">
        <f>B11+E11</f>
        <v>23</v>
      </c>
      <c r="O11" s="57">
        <f>D11+G11</f>
        <v>28</v>
      </c>
      <c r="P11" s="57">
        <f>IF(N11="","",IF(O11="","",N11-O11))</f>
        <v>-5</v>
      </c>
      <c r="Q11" s="60">
        <v>2</v>
      </c>
      <c r="T11" s="74"/>
    </row>
    <row r="12" spans="1:20" ht="15" customHeight="1" thickBot="1">
      <c r="A12" s="80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9"/>
    </row>
    <row r="13" spans="1:17" ht="53.25" customHeight="1" thickBot="1">
      <c r="A13" s="1" t="s">
        <v>133</v>
      </c>
      <c r="B13" s="75" t="s">
        <v>146</v>
      </c>
      <c r="C13" s="75"/>
      <c r="D13" s="76"/>
      <c r="E13" s="77" t="s">
        <v>147</v>
      </c>
      <c r="F13" s="75"/>
      <c r="G13" s="76"/>
      <c r="H13" s="77" t="s">
        <v>12</v>
      </c>
      <c r="I13" s="75"/>
      <c r="J13" s="76"/>
      <c r="K13" s="62" t="s">
        <v>0</v>
      </c>
      <c r="L13" s="63" t="s">
        <v>1</v>
      </c>
      <c r="M13" s="63" t="s">
        <v>2</v>
      </c>
      <c r="N13" s="63" t="s">
        <v>3</v>
      </c>
      <c r="O13" s="63" t="s">
        <v>4</v>
      </c>
      <c r="P13" s="63" t="s">
        <v>5</v>
      </c>
      <c r="Q13" s="64" t="s">
        <v>6</v>
      </c>
    </row>
    <row r="14" spans="1:17" ht="53.25" customHeight="1" thickTop="1">
      <c r="A14" s="78" t="str">
        <f>B13</f>
        <v>LOQUITOS</v>
      </c>
      <c r="B14" s="32"/>
      <c r="C14" s="33"/>
      <c r="D14" s="34"/>
      <c r="E14" s="35">
        <v>17</v>
      </c>
      <c r="F14" s="36" t="str">
        <f>IF(E14&gt;G14,"○",IF(E14&lt;G14,"×",IF(E14=G14,"△")))</f>
        <v>○</v>
      </c>
      <c r="G14" s="34">
        <v>11</v>
      </c>
      <c r="H14" s="35">
        <v>17</v>
      </c>
      <c r="I14" s="36" t="str">
        <f>IF(H14&gt;J14,"○",IF(H14&lt;J14,"×",IF(H14=J14,"△")))</f>
        <v>○</v>
      </c>
      <c r="J14" s="34">
        <v>7</v>
      </c>
      <c r="K14" s="54">
        <f>IF(E14&gt;G14,"1","0")+IF(H14&gt;J14,"1","0")</f>
        <v>2</v>
      </c>
      <c r="L14" s="55">
        <f>IF(G14&gt;E14,"1","0")+IF(J14&gt;H14,"1","0")</f>
        <v>0</v>
      </c>
      <c r="M14" s="55">
        <f>IF(E14=G14,"1","0")+IF(H14=J14,"1","0")</f>
        <v>0</v>
      </c>
      <c r="N14" s="55">
        <f>E14+H14</f>
        <v>34</v>
      </c>
      <c r="O14" s="55">
        <f>G14+J14</f>
        <v>18</v>
      </c>
      <c r="P14" s="55">
        <f>IF(N14="","",IF(O14="","",N14-O14))</f>
        <v>16</v>
      </c>
      <c r="Q14" s="58">
        <v>1</v>
      </c>
    </row>
    <row r="15" spans="1:17" ht="53.25" customHeight="1">
      <c r="A15" s="79" t="str">
        <f>E13</f>
        <v>慶應ハスキーズ</v>
      </c>
      <c r="B15" s="37">
        <f>G14</f>
        <v>11</v>
      </c>
      <c r="C15" s="36" t="str">
        <f>IF(B15&gt;D15,"○",IF(B15&lt;D15,"×",IF(B15=D15,"△")))</f>
        <v>×</v>
      </c>
      <c r="D15" s="38">
        <v>17</v>
      </c>
      <c r="E15" s="35"/>
      <c r="F15" s="33"/>
      <c r="G15" s="34"/>
      <c r="H15" s="39">
        <v>17</v>
      </c>
      <c r="I15" s="36" t="str">
        <f>IF(H15&gt;J15,"○",IF(H15&lt;J15,"×",IF(H15=J15,"△")))</f>
        <v>○</v>
      </c>
      <c r="J15" s="34">
        <v>11</v>
      </c>
      <c r="K15" s="54">
        <f>IF(E15&gt;G15,"1","0")+IF(H15&gt;J15,"1","0")</f>
        <v>1</v>
      </c>
      <c r="L15" s="55">
        <f>IF(D15&gt;B15,"1","0")+IF(J15&gt;H15,"1","0")</f>
        <v>1</v>
      </c>
      <c r="M15" s="55">
        <f>IF(B15=D15,"1","0")+IF(H15=J15,"1","0")</f>
        <v>0</v>
      </c>
      <c r="N15" s="55">
        <f>B15+H15</f>
        <v>28</v>
      </c>
      <c r="O15" s="55">
        <f>D15+J15</f>
        <v>28</v>
      </c>
      <c r="P15" s="55">
        <f>IF(N15="","",IF(O15="","",N15-O15))</f>
        <v>0</v>
      </c>
      <c r="Q15" s="59">
        <v>2</v>
      </c>
    </row>
    <row r="16" spans="1:17" ht="53.25" customHeight="1" thickBot="1">
      <c r="A16" s="70" t="str">
        <f>H13</f>
        <v>日本体育大学</v>
      </c>
      <c r="B16" s="40">
        <f>J14</f>
        <v>7</v>
      </c>
      <c r="C16" s="41" t="str">
        <f>IF(B16&gt;D16,"○",IF(B16&lt;D16,"×",IF(B16=D16,"△")))</f>
        <v>×</v>
      </c>
      <c r="D16" s="42">
        <f>H14</f>
        <v>17</v>
      </c>
      <c r="E16" s="43">
        <f>J15</f>
        <v>11</v>
      </c>
      <c r="F16" s="41" t="str">
        <f>IF(E16&gt;G16,"○",IF(E16&lt;G16,"×",IF(E16=G16,"△")))</f>
        <v>×</v>
      </c>
      <c r="G16" s="42">
        <f>H15</f>
        <v>17</v>
      </c>
      <c r="H16" s="43"/>
      <c r="I16" s="44"/>
      <c r="J16" s="45"/>
      <c r="K16" s="56">
        <f>IF(B16&gt;D16,"1","0")+IF(E16&gt;G16,"1","0")</f>
        <v>0</v>
      </c>
      <c r="L16" s="57">
        <f>IF(G16&gt;E16,"1","0")+IF(D16&gt;B16,"1","0")</f>
        <v>2</v>
      </c>
      <c r="M16" s="57">
        <f>IF(E16=G16,"1","0")+IF(B16=D16,"1","0")</f>
        <v>0</v>
      </c>
      <c r="N16" s="57">
        <f>B16+E16</f>
        <v>18</v>
      </c>
      <c r="O16" s="57">
        <f>D16+G16</f>
        <v>34</v>
      </c>
      <c r="P16" s="57">
        <f>IF(N16="","",IF(O16="","",N16-O16))</f>
        <v>-16</v>
      </c>
      <c r="Q16" s="60">
        <v>3</v>
      </c>
    </row>
    <row r="17" spans="1:17" ht="18" thickBo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53.25" customHeight="1" thickBot="1">
      <c r="A18" s="1" t="s">
        <v>134</v>
      </c>
      <c r="B18" s="75" t="s">
        <v>148</v>
      </c>
      <c r="C18" s="75"/>
      <c r="D18" s="76"/>
      <c r="E18" s="77" t="s">
        <v>149</v>
      </c>
      <c r="F18" s="75"/>
      <c r="G18" s="76"/>
      <c r="H18" s="77" t="s">
        <v>63</v>
      </c>
      <c r="I18" s="75"/>
      <c r="J18" s="76"/>
      <c r="K18" s="62" t="s">
        <v>0</v>
      </c>
      <c r="L18" s="63" t="s">
        <v>1</v>
      </c>
      <c r="M18" s="63" t="s">
        <v>2</v>
      </c>
      <c r="N18" s="63" t="s">
        <v>3</v>
      </c>
      <c r="O18" s="63" t="s">
        <v>4</v>
      </c>
      <c r="P18" s="63" t="s">
        <v>5</v>
      </c>
      <c r="Q18" s="64" t="s">
        <v>6</v>
      </c>
    </row>
    <row r="19" spans="1:17" ht="53.25" customHeight="1" thickTop="1">
      <c r="A19" s="78" t="str">
        <f>B18</f>
        <v>Bombers</v>
      </c>
      <c r="B19" s="32"/>
      <c r="C19" s="33"/>
      <c r="D19" s="34"/>
      <c r="E19" s="35">
        <v>17</v>
      </c>
      <c r="F19" s="36" t="str">
        <f>IF(E19&gt;G19,"○",IF(E19&lt;G19,"×",IF(E19=G19,"△")))</f>
        <v>○</v>
      </c>
      <c r="G19" s="34">
        <v>4</v>
      </c>
      <c r="H19" s="35">
        <v>17</v>
      </c>
      <c r="I19" s="36" t="str">
        <f>IF(H19&gt;J19,"○",IF(H19&lt;J19,"×",IF(H19=J19,"△")))</f>
        <v>○</v>
      </c>
      <c r="J19" s="34">
        <v>6</v>
      </c>
      <c r="K19" s="54">
        <f>IF(E19&gt;G19,"1","0")+IF(H19&gt;J19,"1","0")</f>
        <v>2</v>
      </c>
      <c r="L19" s="55">
        <f>IF(G19&gt;E19,"1","0")+IF(J19&gt;H19,"1","0")</f>
        <v>0</v>
      </c>
      <c r="M19" s="55">
        <f>IF(E19=G19,"1","0")+IF(H19=J19,"1","0")</f>
        <v>0</v>
      </c>
      <c r="N19" s="55">
        <f>E19+H19</f>
        <v>34</v>
      </c>
      <c r="O19" s="55">
        <f>G19+J19</f>
        <v>10</v>
      </c>
      <c r="P19" s="55">
        <f>IF(N19="","",IF(O19="","",N19-O19))</f>
        <v>24</v>
      </c>
      <c r="Q19" s="58">
        <v>1</v>
      </c>
    </row>
    <row r="20" spans="1:17" ht="53.25" customHeight="1">
      <c r="A20" s="79" t="str">
        <f>E18</f>
        <v>サムライ</v>
      </c>
      <c r="B20" s="37">
        <f>G19</f>
        <v>4</v>
      </c>
      <c r="C20" s="36" t="str">
        <f>IF(B20&gt;D20,"○",IF(B20&lt;D20,"×",IF(B20=D20,"△")))</f>
        <v>×</v>
      </c>
      <c r="D20" s="38">
        <v>17</v>
      </c>
      <c r="E20" s="35"/>
      <c r="F20" s="33"/>
      <c r="G20" s="34"/>
      <c r="H20" s="39">
        <v>9</v>
      </c>
      <c r="I20" s="36" t="str">
        <f>IF(H20&gt;J20,"○",IF(H20&lt;J20,"×",IF(H20=J20,"△")))</f>
        <v>×</v>
      </c>
      <c r="J20" s="34">
        <v>13</v>
      </c>
      <c r="K20" s="54">
        <f>IF(E20&gt;G20,"1","0")+IF(H20&gt;J20,"1","0")</f>
        <v>0</v>
      </c>
      <c r="L20" s="55">
        <f>IF(D20&gt;B20,"1","0")+IF(J20&gt;H20,"1","0")</f>
        <v>2</v>
      </c>
      <c r="M20" s="55">
        <f>IF(B20=D20,"1","0")+IF(H20=J20,"1","0")</f>
        <v>0</v>
      </c>
      <c r="N20" s="55">
        <f>B20+H20</f>
        <v>13</v>
      </c>
      <c r="O20" s="55">
        <f>D20+J20</f>
        <v>30</v>
      </c>
      <c r="P20" s="55">
        <f>IF(N20="","",IF(O20="","",N20-O20))</f>
        <v>-17</v>
      </c>
      <c r="Q20" s="59">
        <v>3</v>
      </c>
    </row>
    <row r="21" spans="1:17" ht="53.25" customHeight="1" thickBot="1">
      <c r="A21" s="70" t="str">
        <f>H18</f>
        <v>國學院大学</v>
      </c>
      <c r="B21" s="40">
        <f>J19</f>
        <v>6</v>
      </c>
      <c r="C21" s="41" t="str">
        <f>IF(B21&gt;D21,"○",IF(B21&lt;D21,"×",IF(B21=D21,"△")))</f>
        <v>×</v>
      </c>
      <c r="D21" s="42">
        <f>H19</f>
        <v>17</v>
      </c>
      <c r="E21" s="43">
        <f>J20</f>
        <v>13</v>
      </c>
      <c r="F21" s="41" t="str">
        <f>IF(E21&gt;G21,"○",IF(E21&lt;G21,"×",IF(E21=G21,"△")))</f>
        <v>○</v>
      </c>
      <c r="G21" s="42">
        <f>H20</f>
        <v>9</v>
      </c>
      <c r="H21" s="43"/>
      <c r="I21" s="44"/>
      <c r="J21" s="45"/>
      <c r="K21" s="56">
        <f>IF(B21&gt;D21,"1","0")+IF(E21&gt;G21,"1","0")</f>
        <v>1</v>
      </c>
      <c r="L21" s="57">
        <f>IF(G21&gt;E21,"1","0")+IF(D21&gt;B21,"1","0")</f>
        <v>1</v>
      </c>
      <c r="M21" s="57">
        <f>IF(E21=G21,"1","0")+IF(B21=D21,"1","0")</f>
        <v>0</v>
      </c>
      <c r="N21" s="57">
        <f>B21+E21</f>
        <v>19</v>
      </c>
      <c r="O21" s="57">
        <f>D21+G21</f>
        <v>26</v>
      </c>
      <c r="P21" s="57">
        <f>IF(N21="","",IF(O21="","",N21-O21))</f>
        <v>-7</v>
      </c>
      <c r="Q21" s="60">
        <v>2</v>
      </c>
    </row>
    <row r="22" ht="18" thickBot="1"/>
    <row r="23" spans="1:17" ht="53.25" customHeight="1" thickBot="1">
      <c r="A23" s="1" t="s">
        <v>135</v>
      </c>
      <c r="B23" s="75" t="s">
        <v>19</v>
      </c>
      <c r="C23" s="75"/>
      <c r="D23" s="76"/>
      <c r="E23" s="77" t="s">
        <v>61</v>
      </c>
      <c r="F23" s="75"/>
      <c r="G23" s="76"/>
      <c r="H23" s="77" t="s">
        <v>62</v>
      </c>
      <c r="I23" s="75"/>
      <c r="J23" s="76"/>
      <c r="K23" s="62" t="s">
        <v>0</v>
      </c>
      <c r="L23" s="63" t="s">
        <v>1</v>
      </c>
      <c r="M23" s="63" t="s">
        <v>2</v>
      </c>
      <c r="N23" s="63" t="s">
        <v>3</v>
      </c>
      <c r="O23" s="63" t="s">
        <v>4</v>
      </c>
      <c r="P23" s="63" t="s">
        <v>5</v>
      </c>
      <c r="Q23" s="64" t="s">
        <v>6</v>
      </c>
    </row>
    <row r="24" spans="1:17" ht="53.25" customHeight="1" thickTop="1">
      <c r="A24" s="78" t="str">
        <f>B23</f>
        <v>筑波大学</v>
      </c>
      <c r="B24" s="32"/>
      <c r="C24" s="33"/>
      <c r="D24" s="34"/>
      <c r="E24" s="35">
        <v>5</v>
      </c>
      <c r="F24" s="36" t="str">
        <f>IF(E24&gt;G24,"○",IF(E24&lt;G24,"×",IF(E24=G24,"△")))</f>
        <v>×</v>
      </c>
      <c r="G24" s="34">
        <v>17</v>
      </c>
      <c r="H24" s="35">
        <v>6</v>
      </c>
      <c r="I24" s="36" t="str">
        <f>IF(H24&gt;J24,"○",IF(H24&lt;J24,"×",IF(H24=J24,"△")))</f>
        <v>×</v>
      </c>
      <c r="J24" s="34">
        <v>17</v>
      </c>
      <c r="K24" s="54">
        <f>IF(E24&gt;G24,"1","0")+IF(H24&gt;J24,"1","0")</f>
        <v>0</v>
      </c>
      <c r="L24" s="55">
        <f>IF(G24&gt;E24,"1","0")+IF(J24&gt;H24,"1","0")</f>
        <v>2</v>
      </c>
      <c r="M24" s="55">
        <f>IF(E24=G24,"1","0")+IF(H24=J24,"1","0")</f>
        <v>0</v>
      </c>
      <c r="N24" s="55">
        <f>E24+H24</f>
        <v>11</v>
      </c>
      <c r="O24" s="55">
        <f>G24+J24</f>
        <v>34</v>
      </c>
      <c r="P24" s="55">
        <f>IF(N24="","",IF(O24="","",N24-O24))</f>
        <v>-23</v>
      </c>
      <c r="Q24" s="58">
        <v>3</v>
      </c>
    </row>
    <row r="25" spans="1:17" ht="53.25" customHeight="1">
      <c r="A25" s="79" t="str">
        <f>E23</f>
        <v>武蔵野ピーチ</v>
      </c>
      <c r="B25" s="37">
        <f>G24</f>
        <v>17</v>
      </c>
      <c r="C25" s="36" t="str">
        <f>IF(B25&gt;D25,"○",IF(B25&lt;D25,"×",IF(B25=D25,"△")))</f>
        <v>○</v>
      </c>
      <c r="D25" s="38">
        <f>E24</f>
        <v>5</v>
      </c>
      <c r="E25" s="35"/>
      <c r="F25" s="33"/>
      <c r="G25" s="34"/>
      <c r="H25" s="39">
        <v>14</v>
      </c>
      <c r="I25" s="36" t="str">
        <f>IF(H25&gt;J25,"○",IF(H25&lt;J25,"×",IF(H25=J25,"△")))</f>
        <v>○</v>
      </c>
      <c r="J25" s="34">
        <v>11</v>
      </c>
      <c r="K25" s="54">
        <f>IF(B25&gt;D25,"1","0")+IF(H25&gt;J25,"1","0")</f>
        <v>2</v>
      </c>
      <c r="L25" s="55">
        <f>IF(D25&gt;B25,"1","0")+IF(J25&gt;H25,"1","0")</f>
        <v>0</v>
      </c>
      <c r="M25" s="55">
        <f>IF(B25=D25,"1","0")+IF(H25=J25,"1","0")</f>
        <v>0</v>
      </c>
      <c r="N25" s="55">
        <f>B25+H25</f>
        <v>31</v>
      </c>
      <c r="O25" s="55">
        <f>D25+J25</f>
        <v>16</v>
      </c>
      <c r="P25" s="55">
        <f>IF(N25="","",IF(O25="","",N25-O25))</f>
        <v>15</v>
      </c>
      <c r="Q25" s="59">
        <v>1</v>
      </c>
    </row>
    <row r="26" spans="1:17" ht="53.25" customHeight="1" thickBot="1">
      <c r="A26" s="70" t="str">
        <f>H23</f>
        <v>法政大学</v>
      </c>
      <c r="B26" s="40">
        <f>J24</f>
        <v>17</v>
      </c>
      <c r="C26" s="41" t="str">
        <f>IF(B26&gt;D26,"○",IF(B26&lt;D26,"×",IF(B26=D26,"△")))</f>
        <v>○</v>
      </c>
      <c r="D26" s="42">
        <f>H24</f>
        <v>6</v>
      </c>
      <c r="E26" s="43">
        <f>J25</f>
        <v>11</v>
      </c>
      <c r="F26" s="41" t="str">
        <f>IF(E26&gt;G26,"○",IF(E26&lt;G26,"×",IF(E26=G26,"△")))</f>
        <v>×</v>
      </c>
      <c r="G26" s="42">
        <f>H25</f>
        <v>14</v>
      </c>
      <c r="H26" s="43"/>
      <c r="I26" s="44"/>
      <c r="J26" s="45"/>
      <c r="K26" s="56">
        <f>IF(B26&gt;D26,"1","0")+IF(E26&gt;G26,"1","0")</f>
        <v>1</v>
      </c>
      <c r="L26" s="57">
        <f>IF(G26&gt;E26,"1","0")+IF(D26&gt;B26,"1","0")</f>
        <v>1</v>
      </c>
      <c r="M26" s="57">
        <f>IF(E26=G26,"1","0")+IF(B26=D26,"1","0")</f>
        <v>0</v>
      </c>
      <c r="N26" s="57">
        <f>B26+E26</f>
        <v>28</v>
      </c>
      <c r="O26" s="57">
        <f>D26+G26</f>
        <v>20</v>
      </c>
      <c r="P26" s="57">
        <f>IF(N26="","",IF(O26="","",N26-O26))</f>
        <v>8</v>
      </c>
      <c r="Q26" s="60">
        <v>2</v>
      </c>
    </row>
    <row r="27" spans="1:17" ht="18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53.25" customHeight="1" thickBot="1">
      <c r="A28" s="1" t="s">
        <v>136</v>
      </c>
      <c r="B28" s="75" t="s">
        <v>22</v>
      </c>
      <c r="C28" s="75"/>
      <c r="D28" s="76"/>
      <c r="E28" s="77" t="s">
        <v>60</v>
      </c>
      <c r="F28" s="75"/>
      <c r="G28" s="76"/>
      <c r="H28" s="77" t="s">
        <v>150</v>
      </c>
      <c r="I28" s="75"/>
      <c r="J28" s="76"/>
      <c r="K28" s="62" t="s">
        <v>0</v>
      </c>
      <c r="L28" s="63" t="s">
        <v>1</v>
      </c>
      <c r="M28" s="63" t="s">
        <v>2</v>
      </c>
      <c r="N28" s="63" t="s">
        <v>3</v>
      </c>
      <c r="O28" s="63" t="s">
        <v>4</v>
      </c>
      <c r="P28" s="63" t="s">
        <v>5</v>
      </c>
      <c r="Q28" s="64" t="s">
        <v>6</v>
      </c>
    </row>
    <row r="29" spans="1:17" ht="53.25" customHeight="1" thickTop="1">
      <c r="A29" s="78" t="str">
        <f>B28</f>
        <v>明治大学</v>
      </c>
      <c r="B29" s="32"/>
      <c r="C29" s="33"/>
      <c r="D29" s="34"/>
      <c r="E29" s="35">
        <v>9</v>
      </c>
      <c r="F29" s="36" t="str">
        <f>IF(E29&gt;G29,"○",IF(E29&lt;G29,"×",IF(E29=G29,"△")))</f>
        <v>×</v>
      </c>
      <c r="G29" s="34">
        <v>14</v>
      </c>
      <c r="H29" s="35">
        <v>17</v>
      </c>
      <c r="I29" s="36" t="str">
        <f>IF(H29&gt;J29,"○",IF(H29&lt;J29,"×",IF(H29=J29,"△")))</f>
        <v>○</v>
      </c>
      <c r="J29" s="34">
        <v>12</v>
      </c>
      <c r="K29" s="54">
        <f>IF(E29&gt;G29,"1","0")+IF(H29&gt;J29,"1","0")</f>
        <v>1</v>
      </c>
      <c r="L29" s="55">
        <f>IF(G29&gt;E29,"1","0")+IF(J29&gt;H29,"1","0")</f>
        <v>1</v>
      </c>
      <c r="M29" s="55">
        <f>IF(E29=G29,"1","0")+IF(H29=J29,"1","0")</f>
        <v>0</v>
      </c>
      <c r="N29" s="55">
        <f>E29+H29</f>
        <v>26</v>
      </c>
      <c r="O29" s="55">
        <f>G29+J29</f>
        <v>26</v>
      </c>
      <c r="P29" s="55">
        <f>IF(N29="","",IF(O29="","",N29-O29))</f>
        <v>0</v>
      </c>
      <c r="Q29" s="58">
        <v>2</v>
      </c>
    </row>
    <row r="30" spans="1:17" ht="53.25" customHeight="1">
      <c r="A30" s="79" t="str">
        <f>E28</f>
        <v>立教大学</v>
      </c>
      <c r="B30" s="37">
        <f>G29</f>
        <v>14</v>
      </c>
      <c r="C30" s="36" t="str">
        <f>IF(B30&gt;D30,"○",IF(B30&lt;D30,"×",IF(B30=D30,"△")))</f>
        <v>○</v>
      </c>
      <c r="D30" s="38">
        <f>E29</f>
        <v>9</v>
      </c>
      <c r="E30" s="35"/>
      <c r="F30" s="33"/>
      <c r="G30" s="34"/>
      <c r="H30" s="39">
        <v>17</v>
      </c>
      <c r="I30" s="36" t="str">
        <f>IF(H30&gt;J30,"○",IF(H30&lt;J30,"×",IF(H30=J30,"△")))</f>
        <v>○</v>
      </c>
      <c r="J30" s="34">
        <v>4</v>
      </c>
      <c r="K30" s="54">
        <f>IF(B30&gt;D30,"1","0")+IF(H30&gt;J30,"1","0")</f>
        <v>2</v>
      </c>
      <c r="L30" s="55">
        <f>IF(D30&gt;B30,"1","0")+IF(J30&gt;H30,"1","0")</f>
        <v>0</v>
      </c>
      <c r="M30" s="55">
        <f>IF(B30=D30,"1","0")+IF(H30=J30,"1","0")</f>
        <v>0</v>
      </c>
      <c r="N30" s="55">
        <f>B30+H30</f>
        <v>31</v>
      </c>
      <c r="O30" s="55">
        <f>D30+J30</f>
        <v>13</v>
      </c>
      <c r="P30" s="55">
        <f>IF(N30="","",IF(O30="","",N30-O30))</f>
        <v>18</v>
      </c>
      <c r="Q30" s="59">
        <v>1</v>
      </c>
    </row>
    <row r="31" spans="1:17" ht="53.25" customHeight="1" thickBot="1">
      <c r="A31" s="70" t="s">
        <v>151</v>
      </c>
      <c r="B31" s="40">
        <f>J29</f>
        <v>12</v>
      </c>
      <c r="C31" s="41" t="str">
        <f>IF(B31&gt;D31,"○",IF(B31&lt;D31,"×",IF(B31=D31,"△")))</f>
        <v>×</v>
      </c>
      <c r="D31" s="42">
        <f>H29</f>
        <v>17</v>
      </c>
      <c r="E31" s="43">
        <f>J30</f>
        <v>4</v>
      </c>
      <c r="F31" s="41" t="str">
        <f>IF(E31&gt;G31,"○",IF(E31&lt;G31,"×",IF(E31=G31,"△")))</f>
        <v>×</v>
      </c>
      <c r="G31" s="42">
        <f>H30</f>
        <v>17</v>
      </c>
      <c r="H31" s="43"/>
      <c r="I31" s="44"/>
      <c r="J31" s="45"/>
      <c r="K31" s="56">
        <f>IF(B31&gt;D31,"1","0")+IF(E31&gt;G31,"1","0")</f>
        <v>0</v>
      </c>
      <c r="L31" s="57">
        <f>IF(G31&gt;E31,"1","0")+IF(D31&gt;B31,"1","0")</f>
        <v>2</v>
      </c>
      <c r="M31" s="57">
        <f>IF(E31=G31,"1","0")+IF(B31=D31,"1","0")</f>
        <v>0</v>
      </c>
      <c r="N31" s="57">
        <f>B31+E31</f>
        <v>16</v>
      </c>
      <c r="O31" s="57">
        <f>D31+G31</f>
        <v>34</v>
      </c>
      <c r="P31" s="57">
        <f>IF(N31="","",IF(O31="","",N31-O31))</f>
        <v>-18</v>
      </c>
      <c r="Q31" s="60">
        <v>3</v>
      </c>
    </row>
    <row r="32" spans="2:10" ht="18" thickBot="1">
      <c r="B32" s="66"/>
      <c r="C32" s="66"/>
      <c r="D32" s="66"/>
      <c r="E32" s="66"/>
      <c r="F32" s="66"/>
      <c r="G32" s="66"/>
      <c r="H32" s="66"/>
      <c r="I32" s="66"/>
      <c r="J32" s="66"/>
    </row>
    <row r="33" spans="1:17" ht="53.25" customHeight="1" thickBot="1">
      <c r="A33" s="1" t="s">
        <v>137</v>
      </c>
      <c r="B33" s="75" t="s">
        <v>152</v>
      </c>
      <c r="C33" s="75"/>
      <c r="D33" s="76"/>
      <c r="E33" s="77" t="s">
        <v>153</v>
      </c>
      <c r="F33" s="75"/>
      <c r="G33" s="76"/>
      <c r="H33" s="77" t="s">
        <v>15</v>
      </c>
      <c r="I33" s="75"/>
      <c r="J33" s="76"/>
      <c r="K33" s="62" t="s">
        <v>0</v>
      </c>
      <c r="L33" s="63" t="s">
        <v>1</v>
      </c>
      <c r="M33" s="63" t="s">
        <v>2</v>
      </c>
      <c r="N33" s="63" t="s">
        <v>3</v>
      </c>
      <c r="O33" s="63" t="s">
        <v>4</v>
      </c>
      <c r="P33" s="63" t="s">
        <v>5</v>
      </c>
      <c r="Q33" s="64" t="s">
        <v>6</v>
      </c>
    </row>
    <row r="34" spans="1:17" ht="53.25" customHeight="1" thickTop="1">
      <c r="A34" s="78" t="str">
        <f>B33</f>
        <v>OTTI</v>
      </c>
      <c r="B34" s="32"/>
      <c r="C34" s="33"/>
      <c r="D34" s="34"/>
      <c r="E34" s="35">
        <v>17</v>
      </c>
      <c r="F34" s="36" t="str">
        <f>IF(E34&gt;G34,"○",IF(E34&lt;G34,"×",IF(E34=G34,"△")))</f>
        <v>○</v>
      </c>
      <c r="G34" s="34">
        <v>4</v>
      </c>
      <c r="H34" s="35">
        <v>13</v>
      </c>
      <c r="I34" s="36" t="str">
        <f>IF(H34&gt;J34,"○",IF(H34&lt;J34,"×",IF(H34=J34,"△")))</f>
        <v>△</v>
      </c>
      <c r="J34" s="34">
        <v>13</v>
      </c>
      <c r="K34" s="54">
        <f>IF(E34&gt;G34,"1","0")+IF(H34&gt;J34,"1","0")</f>
        <v>1</v>
      </c>
      <c r="L34" s="55">
        <f>IF(G34&gt;E34,"1","0")+IF(J34&gt;H34,"1","0")</f>
        <v>0</v>
      </c>
      <c r="M34" s="55">
        <f>IF(E34=G34,"1","0")+IF(H34=J34,"1","0")</f>
        <v>1</v>
      </c>
      <c r="N34" s="55">
        <f>E34+H34</f>
        <v>30</v>
      </c>
      <c r="O34" s="55">
        <f>G34+J34</f>
        <v>17</v>
      </c>
      <c r="P34" s="55">
        <f>IF(N34="","",IF(O34="","",N34-O34))</f>
        <v>13</v>
      </c>
      <c r="Q34" s="58">
        <v>2</v>
      </c>
    </row>
    <row r="35" spans="1:17" ht="53.25" customHeight="1">
      <c r="A35" s="79" t="str">
        <f>E33</f>
        <v>東京外大</v>
      </c>
      <c r="B35" s="37">
        <f>G34</f>
        <v>4</v>
      </c>
      <c r="C35" s="36" t="str">
        <f>IF(B35&gt;D35,"○",IF(B35&lt;D35,"×",IF(B35=D35,"△")))</f>
        <v>×</v>
      </c>
      <c r="D35" s="38">
        <v>17</v>
      </c>
      <c r="E35" s="35"/>
      <c r="F35" s="33"/>
      <c r="G35" s="34"/>
      <c r="H35" s="39">
        <v>0</v>
      </c>
      <c r="I35" s="36" t="str">
        <f>IF(H35&gt;J35,"○",IF(H35&lt;J35,"×",IF(H35=J35,"△")))</f>
        <v>×</v>
      </c>
      <c r="J35" s="34">
        <v>17</v>
      </c>
      <c r="K35" s="54">
        <f>IF(E35&gt;G35,"1","0")+IF(H35&gt;J35,"1","0")</f>
        <v>0</v>
      </c>
      <c r="L35" s="55">
        <f>IF(D35&gt;B35,"1","0")+IF(J35&gt;H35,"1","0")</f>
        <v>2</v>
      </c>
      <c r="M35" s="55">
        <f>IF(B35=D35,"1","0")+IF(H35=J35,"1","0")</f>
        <v>0</v>
      </c>
      <c r="N35" s="55">
        <f>B35+H35</f>
        <v>4</v>
      </c>
      <c r="O35" s="55">
        <f>D35+J35</f>
        <v>34</v>
      </c>
      <c r="P35" s="55">
        <f>IF(N35="","",IF(O35="","",N35-O35))</f>
        <v>-30</v>
      </c>
      <c r="Q35" s="59">
        <v>3</v>
      </c>
    </row>
    <row r="36" spans="1:17" ht="53.25" customHeight="1" thickBot="1">
      <c r="A36" s="70" t="str">
        <f>H33</f>
        <v>日本大学</v>
      </c>
      <c r="B36" s="40">
        <f>J34</f>
        <v>13</v>
      </c>
      <c r="C36" s="41" t="str">
        <f>IF(B36&gt;D36,"○",IF(B36&lt;D36,"×",IF(B36=D36,"△")))</f>
        <v>△</v>
      </c>
      <c r="D36" s="42">
        <f>H34</f>
        <v>13</v>
      </c>
      <c r="E36" s="43">
        <f>J35</f>
        <v>17</v>
      </c>
      <c r="F36" s="41" t="str">
        <f>IF(E36&gt;G36,"○",IF(E36&lt;G36,"×",IF(E36=G36,"△")))</f>
        <v>○</v>
      </c>
      <c r="G36" s="42">
        <f>H35</f>
        <v>0</v>
      </c>
      <c r="H36" s="43"/>
      <c r="I36" s="44"/>
      <c r="J36" s="45"/>
      <c r="K36" s="56">
        <f>IF(B36&gt;D36,"1","0")+IF(E36&gt;G36,"1","0")</f>
        <v>1</v>
      </c>
      <c r="L36" s="57">
        <f>IF(G36&gt;E36,"1","0")+IF(D36&gt;B36,"1","0")</f>
        <v>0</v>
      </c>
      <c r="M36" s="57">
        <f>IF(E36=G36,"1","0")+IF(B36=D36,"1","0")</f>
        <v>1</v>
      </c>
      <c r="N36" s="57">
        <f>B36+E36</f>
        <v>30</v>
      </c>
      <c r="O36" s="57">
        <f>D36+G36</f>
        <v>13</v>
      </c>
      <c r="P36" s="57">
        <f>IF(N36="","",IF(O36="","",N36-O36))</f>
        <v>17</v>
      </c>
      <c r="Q36" s="60">
        <v>1</v>
      </c>
    </row>
    <row r="37" spans="1:17" ht="18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53.25" customHeight="1" thickBot="1">
      <c r="A38" s="1" t="s">
        <v>138</v>
      </c>
      <c r="B38" s="75" t="s">
        <v>16</v>
      </c>
      <c r="C38" s="75"/>
      <c r="D38" s="76"/>
      <c r="E38" s="77" t="s">
        <v>154</v>
      </c>
      <c r="F38" s="75"/>
      <c r="G38" s="76"/>
      <c r="H38" s="77" t="s">
        <v>155</v>
      </c>
      <c r="I38" s="75"/>
      <c r="J38" s="76"/>
      <c r="K38" s="62" t="s">
        <v>0</v>
      </c>
      <c r="L38" s="63" t="s">
        <v>1</v>
      </c>
      <c r="M38" s="63" t="s">
        <v>2</v>
      </c>
      <c r="N38" s="63" t="s">
        <v>3</v>
      </c>
      <c r="O38" s="63" t="s">
        <v>4</v>
      </c>
      <c r="P38" s="63" t="s">
        <v>5</v>
      </c>
      <c r="Q38" s="64" t="s">
        <v>6</v>
      </c>
    </row>
    <row r="39" spans="1:17" ht="53.25" customHeight="1" thickTop="1">
      <c r="A39" s="78" t="str">
        <f>B38</f>
        <v>横浜国立大学</v>
      </c>
      <c r="B39" s="32"/>
      <c r="C39" s="33"/>
      <c r="D39" s="34"/>
      <c r="E39" s="35">
        <v>8</v>
      </c>
      <c r="F39" s="36" t="str">
        <f>IF(E39&gt;G39,"○",IF(E39&lt;G39,"×",IF(E39=G39,"△")))</f>
        <v>×</v>
      </c>
      <c r="G39" s="34">
        <v>17</v>
      </c>
      <c r="H39" s="35">
        <v>8</v>
      </c>
      <c r="I39" s="36" t="str">
        <f>IF(H39&gt;J39,"○",IF(H39&lt;J39,"×",IF(H39=J39,"△")))</f>
        <v>×</v>
      </c>
      <c r="J39" s="34">
        <v>17</v>
      </c>
      <c r="K39" s="54">
        <f>IF(E39&gt;G39,"1","0")+IF(H39&gt;J39,"1","0")</f>
        <v>0</v>
      </c>
      <c r="L39" s="55">
        <f>IF(G39&gt;E39,"1","0")+IF(J39&gt;H39,"1","0")</f>
        <v>2</v>
      </c>
      <c r="M39" s="55">
        <f>IF(E39=G39,"1","0")+IF(H39=J39,"1","0")</f>
        <v>0</v>
      </c>
      <c r="N39" s="55">
        <f>E39+H39</f>
        <v>16</v>
      </c>
      <c r="O39" s="55">
        <f>G39+J39</f>
        <v>34</v>
      </c>
      <c r="P39" s="55">
        <f>IF(N39="","",IF(O39="","",N39-O39))</f>
        <v>-18</v>
      </c>
      <c r="Q39" s="58">
        <v>3</v>
      </c>
    </row>
    <row r="40" spans="1:17" ht="53.25" customHeight="1">
      <c r="A40" s="79" t="str">
        <f>E38</f>
        <v>Crews</v>
      </c>
      <c r="B40" s="37">
        <f>G39</f>
        <v>17</v>
      </c>
      <c r="C40" s="36" t="str">
        <f>IF(B40&gt;D40,"○",IF(B40&lt;D40,"×",IF(B40=D40,"△")))</f>
        <v>○</v>
      </c>
      <c r="D40" s="38">
        <f>E39</f>
        <v>8</v>
      </c>
      <c r="E40" s="35"/>
      <c r="F40" s="33"/>
      <c r="G40" s="34"/>
      <c r="H40" s="39">
        <v>17</v>
      </c>
      <c r="I40" s="36" t="str">
        <f>IF(H40&gt;J40,"○",IF(H40&lt;J40,"×",IF(H40=J40,"△")))</f>
        <v>○</v>
      </c>
      <c r="J40" s="34">
        <v>6</v>
      </c>
      <c r="K40" s="54">
        <f>IF(B40&gt;D40,"1","0")+IF(H40&gt;J40,"1","0")</f>
        <v>2</v>
      </c>
      <c r="L40" s="55">
        <f>IF(D40&gt;B40,"1","0")+IF(J40&gt;H40,"1","0")</f>
        <v>0</v>
      </c>
      <c r="M40" s="55">
        <f>IF(B40=D40,"1","0")+IF(H40=J40,"1","0")</f>
        <v>0</v>
      </c>
      <c r="N40" s="55">
        <f>B40+H40</f>
        <v>34</v>
      </c>
      <c r="O40" s="55">
        <f>D40+J40</f>
        <v>14</v>
      </c>
      <c r="P40" s="55">
        <f>IF(N40="","",IF(O40="","",N40-O40))</f>
        <v>20</v>
      </c>
      <c r="Q40" s="59">
        <v>1</v>
      </c>
    </row>
    <row r="41" spans="1:17" ht="53.25" customHeight="1" thickBot="1">
      <c r="A41" s="70" t="str">
        <f>H38</f>
        <v>HappyCampers</v>
      </c>
      <c r="B41" s="40">
        <f>J39</f>
        <v>17</v>
      </c>
      <c r="C41" s="41" t="str">
        <f>IF(B41&gt;D41,"○",IF(B41&lt;D41,"×",IF(B41=D41,"△")))</f>
        <v>○</v>
      </c>
      <c r="D41" s="42">
        <f>H39</f>
        <v>8</v>
      </c>
      <c r="E41" s="43">
        <f>J40</f>
        <v>6</v>
      </c>
      <c r="F41" s="41" t="str">
        <f>IF(E41&gt;G41,"○",IF(E41&lt;G41,"×",IF(E41=G41,"△")))</f>
        <v>×</v>
      </c>
      <c r="G41" s="42">
        <f>H40</f>
        <v>17</v>
      </c>
      <c r="H41" s="43"/>
      <c r="I41" s="44"/>
      <c r="J41" s="45"/>
      <c r="K41" s="56">
        <f>IF(B41&gt;D41,"1","0")+IF(E41&gt;G41,"1","0")</f>
        <v>1</v>
      </c>
      <c r="L41" s="57">
        <f>IF(G41&gt;E41,"1","0")+IF(D41&gt;B41,"1","0")</f>
        <v>1</v>
      </c>
      <c r="M41" s="57">
        <f>IF(E41=G41,"1","0")+IF(B41=D41,"1","0")</f>
        <v>0</v>
      </c>
      <c r="N41" s="57">
        <f>B41+E41</f>
        <v>23</v>
      </c>
      <c r="O41" s="57">
        <f>D41+G41</f>
        <v>25</v>
      </c>
      <c r="P41" s="57">
        <f>IF(N41="","",IF(O41="","",N41-O41))</f>
        <v>-2</v>
      </c>
      <c r="Q41" s="60">
        <v>2</v>
      </c>
    </row>
    <row r="42" ht="18" thickBot="1"/>
    <row r="43" spans="1:17" ht="53.25" customHeight="1" thickBot="1">
      <c r="A43" s="1" t="s">
        <v>139</v>
      </c>
      <c r="B43" s="75" t="s">
        <v>21</v>
      </c>
      <c r="C43" s="75"/>
      <c r="D43" s="76"/>
      <c r="E43" s="77" t="s">
        <v>14</v>
      </c>
      <c r="F43" s="75"/>
      <c r="G43" s="76"/>
      <c r="H43" s="77" t="s">
        <v>156</v>
      </c>
      <c r="I43" s="75"/>
      <c r="J43" s="76"/>
      <c r="K43" s="62" t="s">
        <v>0</v>
      </c>
      <c r="L43" s="63" t="s">
        <v>1</v>
      </c>
      <c r="M43" s="63" t="s">
        <v>2</v>
      </c>
      <c r="N43" s="63" t="s">
        <v>3</v>
      </c>
      <c r="O43" s="63" t="s">
        <v>4</v>
      </c>
      <c r="P43" s="63" t="s">
        <v>5</v>
      </c>
      <c r="Q43" s="64" t="s">
        <v>6</v>
      </c>
    </row>
    <row r="44" spans="1:17" ht="53.25" customHeight="1" thickTop="1">
      <c r="A44" s="78" t="str">
        <f>B43</f>
        <v>千葉大学</v>
      </c>
      <c r="B44" s="32"/>
      <c r="C44" s="33"/>
      <c r="D44" s="34"/>
      <c r="E44" s="35">
        <v>17</v>
      </c>
      <c r="F44" s="36" t="str">
        <f>IF(E44&gt;G44,"○",IF(E44&lt;G44,"×",IF(E44=G44,"△")))</f>
        <v>○</v>
      </c>
      <c r="G44" s="34">
        <v>6</v>
      </c>
      <c r="H44" s="35">
        <v>17</v>
      </c>
      <c r="I44" s="36" t="str">
        <f>IF(H44&gt;J44,"○",IF(H44&lt;J44,"×",IF(H44=J44,"△")))</f>
        <v>○</v>
      </c>
      <c r="J44" s="34">
        <v>11</v>
      </c>
      <c r="K44" s="54">
        <f>IF(E44&gt;G44,"1","0")+IF(H44&gt;J44,"1","0")</f>
        <v>2</v>
      </c>
      <c r="L44" s="55">
        <f>IF(G44&gt;E44,"1","0")+IF(J44&gt;H44,"1","0")</f>
        <v>0</v>
      </c>
      <c r="M44" s="55">
        <f>IF(E44=G44,"1","0")+IF(H44=J44,"1","0")</f>
        <v>0</v>
      </c>
      <c r="N44" s="55">
        <f>E44+H44</f>
        <v>34</v>
      </c>
      <c r="O44" s="55">
        <f>G44+J44</f>
        <v>17</v>
      </c>
      <c r="P44" s="55">
        <f>IF(N44="","",IF(O44="","",N44-O44))</f>
        <v>17</v>
      </c>
      <c r="Q44" s="58">
        <v>1</v>
      </c>
    </row>
    <row r="45" spans="1:17" ht="53.25" customHeight="1">
      <c r="A45" s="79" t="str">
        <f>E43</f>
        <v>獨協大学</v>
      </c>
      <c r="B45" s="37">
        <f>G44</f>
        <v>6</v>
      </c>
      <c r="C45" s="36" t="str">
        <f>IF(B45&gt;D45,"○",IF(B45&lt;D45,"×",IF(B45=D45,"△")))</f>
        <v>×</v>
      </c>
      <c r="D45" s="38">
        <v>17</v>
      </c>
      <c r="E45" s="35"/>
      <c r="F45" s="33"/>
      <c r="G45" s="34"/>
      <c r="H45" s="39">
        <v>14</v>
      </c>
      <c r="I45" s="36" t="str">
        <f>IF(H45&gt;J45,"○",IF(H45&lt;J45,"×",IF(H45=J45,"△")))</f>
        <v>○</v>
      </c>
      <c r="J45" s="34">
        <v>13</v>
      </c>
      <c r="K45" s="54">
        <f>IF(E45&gt;G45,"1","0")+IF(H45&gt;J45,"1","0")</f>
        <v>1</v>
      </c>
      <c r="L45" s="55">
        <f>IF(D45&gt;B45,"1","0")+IF(J45&gt;H45,"1","0")</f>
        <v>1</v>
      </c>
      <c r="M45" s="55">
        <f>IF(B45=D45,"1","0")+IF(H45=J45,"1","0")</f>
        <v>0</v>
      </c>
      <c r="N45" s="55">
        <f>B45+H45</f>
        <v>20</v>
      </c>
      <c r="O45" s="55">
        <f>D45+J45</f>
        <v>30</v>
      </c>
      <c r="P45" s="55">
        <f>IF(N45="","",IF(O45="","",N45-O45))</f>
        <v>-10</v>
      </c>
      <c r="Q45" s="59">
        <v>2</v>
      </c>
    </row>
    <row r="46" spans="1:17" ht="53.25" customHeight="1" thickBot="1">
      <c r="A46" s="70" t="str">
        <f>H43</f>
        <v>ドロップアウト</v>
      </c>
      <c r="B46" s="40">
        <f>J44</f>
        <v>11</v>
      </c>
      <c r="C46" s="41" t="str">
        <f>IF(B46&gt;D46,"○",IF(B46&lt;D46,"×",IF(B46=D46,"△")))</f>
        <v>×</v>
      </c>
      <c r="D46" s="42">
        <f>H44</f>
        <v>17</v>
      </c>
      <c r="E46" s="43">
        <f>J45</f>
        <v>13</v>
      </c>
      <c r="F46" s="41" t="str">
        <f>IF(E46&gt;G46,"○",IF(E46&lt;G46,"×",IF(E46=G46,"△")))</f>
        <v>×</v>
      </c>
      <c r="G46" s="42">
        <f>H45</f>
        <v>14</v>
      </c>
      <c r="H46" s="43"/>
      <c r="I46" s="44"/>
      <c r="J46" s="45"/>
      <c r="K46" s="56">
        <f>IF(B46&gt;D46,"1","0")+IF(E46&gt;G46,"1","0")</f>
        <v>0</v>
      </c>
      <c r="L46" s="57">
        <f>IF(G46&gt;E46,"1","0")+IF(D46&gt;B46,"1","0")</f>
        <v>2</v>
      </c>
      <c r="M46" s="57">
        <f>IF(E46=G46,"1","0")+IF(B46=D46,"1","0")</f>
        <v>0</v>
      </c>
      <c r="N46" s="57">
        <f>B46+E46</f>
        <v>24</v>
      </c>
      <c r="O46" s="57">
        <f>D46+G46</f>
        <v>31</v>
      </c>
      <c r="P46" s="57">
        <f>IF(N46="","",IF(O46="","",N46-O46))</f>
        <v>-7</v>
      </c>
      <c r="Q46" s="60">
        <v>3</v>
      </c>
    </row>
    <row r="47" spans="1:17" ht="18" thickBo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ht="53.25" customHeight="1" thickBot="1">
      <c r="A48" s="1" t="s">
        <v>140</v>
      </c>
      <c r="B48" s="75" t="s">
        <v>157</v>
      </c>
      <c r="C48" s="75"/>
      <c r="D48" s="76"/>
      <c r="E48" s="77" t="s">
        <v>158</v>
      </c>
      <c r="F48" s="75"/>
      <c r="G48" s="76"/>
      <c r="H48" s="77" t="s">
        <v>159</v>
      </c>
      <c r="I48" s="75"/>
      <c r="J48" s="76"/>
      <c r="K48" s="62" t="s">
        <v>0</v>
      </c>
      <c r="L48" s="63" t="s">
        <v>1</v>
      </c>
      <c r="M48" s="63" t="s">
        <v>2</v>
      </c>
      <c r="N48" s="63" t="s">
        <v>3</v>
      </c>
      <c r="O48" s="63" t="s">
        <v>4</v>
      </c>
      <c r="P48" s="63" t="s">
        <v>5</v>
      </c>
      <c r="Q48" s="64" t="s">
        <v>6</v>
      </c>
    </row>
    <row r="49" spans="1:17" ht="53.25" customHeight="1" thickTop="1">
      <c r="A49" s="78" t="str">
        <f>B48</f>
        <v>BigBombers</v>
      </c>
      <c r="B49" s="32"/>
      <c r="C49" s="33"/>
      <c r="D49" s="34"/>
      <c r="E49" s="35">
        <v>17</v>
      </c>
      <c r="F49" s="36" t="str">
        <f>IF(E49&gt;G49,"○",IF(E49&lt;G49,"×",IF(E49=G49,"△")))</f>
        <v>○</v>
      </c>
      <c r="G49" s="34">
        <v>2</v>
      </c>
      <c r="H49" s="35">
        <v>17</v>
      </c>
      <c r="I49" s="36" t="str">
        <f>IF(H49&gt;J49,"○",IF(H49&lt;J49,"×",IF(H49=J49,"△")))</f>
        <v>○</v>
      </c>
      <c r="J49" s="34">
        <v>5</v>
      </c>
      <c r="K49" s="54">
        <f>IF(E49&gt;G49,"1","0")+IF(H49&gt;J49,"1","0")</f>
        <v>2</v>
      </c>
      <c r="L49" s="55">
        <f>IF(G49&gt;E49,"1","0")+IF(J49&gt;H49,"1","0")</f>
        <v>0</v>
      </c>
      <c r="M49" s="55">
        <f>IF(E49=G49,"1","0")+IF(H49=J49,"1","0")</f>
        <v>0</v>
      </c>
      <c r="N49" s="55">
        <f>E49+H49</f>
        <v>34</v>
      </c>
      <c r="O49" s="55">
        <f>G49+J49</f>
        <v>7</v>
      </c>
      <c r="P49" s="55">
        <f>IF(N49="","",IF(O49="","",N49-O49))</f>
        <v>27</v>
      </c>
      <c r="Q49" s="58">
        <v>1</v>
      </c>
    </row>
    <row r="50" spans="1:17" ht="53.25" customHeight="1">
      <c r="A50" s="79" t="str">
        <f>E48</f>
        <v>ふかひれ</v>
      </c>
      <c r="B50" s="37">
        <f>G49</f>
        <v>2</v>
      </c>
      <c r="C50" s="36" t="str">
        <f>IF(B50&gt;D50,"○",IF(B50&lt;D50,"×",IF(B50=D50,"△")))</f>
        <v>×</v>
      </c>
      <c r="D50" s="38">
        <v>17</v>
      </c>
      <c r="E50" s="35"/>
      <c r="F50" s="33"/>
      <c r="G50" s="34"/>
      <c r="H50" s="39">
        <v>14</v>
      </c>
      <c r="I50" s="36" t="str">
        <f>IF(H50&gt;J50,"○",IF(H50&lt;J50,"×",IF(H50=J50,"△")))</f>
        <v>○</v>
      </c>
      <c r="J50" s="34">
        <v>12</v>
      </c>
      <c r="K50" s="54">
        <f>IF(E50&gt;G50,"1","0")+IF(H50&gt;J50,"1","0")</f>
        <v>1</v>
      </c>
      <c r="L50" s="55">
        <f>IF(D50&gt;B50,"1","0")+IF(J50&gt;H50,"1","0")</f>
        <v>1</v>
      </c>
      <c r="M50" s="55">
        <f>IF(B50=D50,"1","0")+IF(H50=J50,"1","0")</f>
        <v>0</v>
      </c>
      <c r="N50" s="55">
        <f>B50+H50</f>
        <v>16</v>
      </c>
      <c r="O50" s="55">
        <f>D50+J50</f>
        <v>29</v>
      </c>
      <c r="P50" s="55">
        <f>IF(N50="","",IF(O50="","",N50-O50))</f>
        <v>-13</v>
      </c>
      <c r="Q50" s="59">
        <v>2</v>
      </c>
    </row>
    <row r="51" spans="1:17" ht="53.25" customHeight="1" thickBot="1">
      <c r="A51" s="70" t="str">
        <f>H48</f>
        <v>ICU WINDS</v>
      </c>
      <c r="B51" s="40">
        <f>J49</f>
        <v>5</v>
      </c>
      <c r="C51" s="41" t="str">
        <f>IF(B51&gt;D51,"○",IF(B51&lt;D51,"×",IF(B51=D51,"△")))</f>
        <v>×</v>
      </c>
      <c r="D51" s="42">
        <f>H49</f>
        <v>17</v>
      </c>
      <c r="E51" s="43">
        <f>J50</f>
        <v>12</v>
      </c>
      <c r="F51" s="41" t="str">
        <f>IF(E51&gt;G51,"○",IF(E51&lt;G51,"×",IF(E51=G51,"△")))</f>
        <v>×</v>
      </c>
      <c r="G51" s="42">
        <f>H50</f>
        <v>14</v>
      </c>
      <c r="H51" s="43"/>
      <c r="I51" s="44"/>
      <c r="J51" s="45"/>
      <c r="K51" s="56">
        <f>IF(B51&gt;D51,"1","0")+IF(E51&gt;G51,"1","0")</f>
        <v>0</v>
      </c>
      <c r="L51" s="57">
        <f>IF(G51&gt;E51,"1","0")+IF(D51&gt;B51,"1","0")</f>
        <v>2</v>
      </c>
      <c r="M51" s="57">
        <f>IF(E51=G51,"1","0")+IF(B51=D51,"1","0")</f>
        <v>0</v>
      </c>
      <c r="N51" s="57">
        <f>B51+E51</f>
        <v>17</v>
      </c>
      <c r="O51" s="57">
        <f>D51+G51</f>
        <v>31</v>
      </c>
      <c r="P51" s="57">
        <f>IF(N51="","",IF(O51="","",N51-O51))</f>
        <v>-14</v>
      </c>
      <c r="Q51" s="60">
        <v>3</v>
      </c>
    </row>
    <row r="52" spans="2:10" ht="18" thickBot="1">
      <c r="B52" s="66"/>
      <c r="C52" s="66"/>
      <c r="D52" s="66"/>
      <c r="E52" s="66"/>
      <c r="F52" s="66"/>
      <c r="G52" s="66"/>
      <c r="H52" s="66"/>
      <c r="I52" s="66"/>
      <c r="J52" s="66"/>
    </row>
    <row r="53" spans="1:17" ht="53.25" customHeight="1" thickBot="1">
      <c r="A53" s="1" t="s">
        <v>141</v>
      </c>
      <c r="B53" s="75" t="s">
        <v>160</v>
      </c>
      <c r="C53" s="75"/>
      <c r="D53" s="76"/>
      <c r="E53" s="77" t="s">
        <v>161</v>
      </c>
      <c r="F53" s="75"/>
      <c r="G53" s="76"/>
      <c r="H53" s="77" t="s">
        <v>162</v>
      </c>
      <c r="I53" s="75"/>
      <c r="J53" s="76"/>
      <c r="K53" s="62" t="s">
        <v>0</v>
      </c>
      <c r="L53" s="63" t="s">
        <v>1</v>
      </c>
      <c r="M53" s="63" t="s">
        <v>2</v>
      </c>
      <c r="N53" s="63" t="s">
        <v>3</v>
      </c>
      <c r="O53" s="63" t="s">
        <v>4</v>
      </c>
      <c r="P53" s="63" t="s">
        <v>5</v>
      </c>
      <c r="Q53" s="64" t="s">
        <v>6</v>
      </c>
    </row>
    <row r="54" spans="1:17" ht="53.25" customHeight="1" thickTop="1">
      <c r="A54" s="78" t="str">
        <f>B53</f>
        <v>チームR</v>
      </c>
      <c r="B54" s="32"/>
      <c r="C54" s="33"/>
      <c r="D54" s="34"/>
      <c r="E54" s="35">
        <v>17</v>
      </c>
      <c r="F54" s="36" t="str">
        <f>IF(E54&gt;G54,"○",IF(E54&lt;G54,"×",IF(E54=G54,"△")))</f>
        <v>○</v>
      </c>
      <c r="G54" s="34">
        <v>3</v>
      </c>
      <c r="H54" s="35">
        <v>14</v>
      </c>
      <c r="I54" s="36" t="str">
        <f>IF(H54&gt;J54,"○",IF(H54&lt;J54,"×",IF(H54=J54,"△")))</f>
        <v>○</v>
      </c>
      <c r="J54" s="34">
        <v>13</v>
      </c>
      <c r="K54" s="54">
        <f>IF(E54&gt;G54,"1","0")+IF(H54&gt;J54,"1","0")</f>
        <v>2</v>
      </c>
      <c r="L54" s="55">
        <f>IF(G54&gt;E54,"1","0")+IF(J54&gt;H54,"1","0")</f>
        <v>0</v>
      </c>
      <c r="M54" s="55">
        <f>IF(E54=G54,"1","0")+IF(H54=J54,"1","0")</f>
        <v>0</v>
      </c>
      <c r="N54" s="55">
        <f>E54+H54</f>
        <v>31</v>
      </c>
      <c r="O54" s="55">
        <f>G54+J54</f>
        <v>16</v>
      </c>
      <c r="P54" s="55">
        <f>IF(N54="","",IF(O54="","",N54-O54))</f>
        <v>15</v>
      </c>
      <c r="Q54" s="58">
        <v>1</v>
      </c>
    </row>
    <row r="55" spans="1:17" ht="53.25" customHeight="1">
      <c r="A55" s="79" t="str">
        <f>E53</f>
        <v>BY THE</v>
      </c>
      <c r="B55" s="37">
        <f>G54</f>
        <v>3</v>
      </c>
      <c r="C55" s="36" t="str">
        <f>IF(B55&gt;D55,"○",IF(B55&lt;D55,"×",IF(B55=D55,"△")))</f>
        <v>×</v>
      </c>
      <c r="D55" s="38">
        <v>17</v>
      </c>
      <c r="E55" s="35"/>
      <c r="F55" s="33"/>
      <c r="G55" s="34"/>
      <c r="H55" s="39">
        <v>7</v>
      </c>
      <c r="I55" s="36" t="str">
        <f>IF(H55&gt;J55,"○",IF(H55&lt;J55,"×",IF(H55=J55,"△")))</f>
        <v>×</v>
      </c>
      <c r="J55" s="34">
        <v>15</v>
      </c>
      <c r="K55" s="54">
        <f>IF(E55&gt;G55,"1","0")+IF(H55&gt;J55,"1","0")</f>
        <v>0</v>
      </c>
      <c r="L55" s="55">
        <f>IF(D55&gt;B55,"1","0")+IF(J55&gt;H55,"1","0")</f>
        <v>2</v>
      </c>
      <c r="M55" s="55">
        <f>IF(B55=D55,"1","0")+IF(H55=J55,"1","0")</f>
        <v>0</v>
      </c>
      <c r="N55" s="55">
        <f>B55+H55</f>
        <v>10</v>
      </c>
      <c r="O55" s="55">
        <f>D55+J55</f>
        <v>32</v>
      </c>
      <c r="P55" s="55">
        <f>IF(N55="","",IF(O55="","",N55-O55))</f>
        <v>-22</v>
      </c>
      <c r="Q55" s="59">
        <v>3</v>
      </c>
    </row>
    <row r="56" spans="1:17" ht="53.25" customHeight="1" thickBot="1">
      <c r="A56" s="70" t="str">
        <f>H53</f>
        <v>Beers</v>
      </c>
      <c r="B56" s="40">
        <f>J54</f>
        <v>13</v>
      </c>
      <c r="C56" s="41" t="str">
        <f>IF(B56&gt;D56,"○",IF(B56&lt;D56,"×",IF(B56=D56,"△")))</f>
        <v>×</v>
      </c>
      <c r="D56" s="42">
        <f>H54</f>
        <v>14</v>
      </c>
      <c r="E56" s="43">
        <f>J55</f>
        <v>15</v>
      </c>
      <c r="F56" s="41" t="str">
        <f>IF(E56&gt;G56,"○",IF(E56&lt;G56,"×",IF(E56=G56,"△")))</f>
        <v>○</v>
      </c>
      <c r="G56" s="42">
        <f>H55</f>
        <v>7</v>
      </c>
      <c r="H56" s="43"/>
      <c r="I56" s="44"/>
      <c r="J56" s="45"/>
      <c r="K56" s="56">
        <f>IF(B56&gt;D56,"1","0")+IF(E56&gt;G56,"1","0")</f>
        <v>1</v>
      </c>
      <c r="L56" s="57">
        <f>IF(G56&gt;E56,"1","0")+IF(D56&gt;B56,"1","0")</f>
        <v>1</v>
      </c>
      <c r="M56" s="57">
        <f>IF(E56=G56,"1","0")+IF(B56=D56,"1","0")</f>
        <v>0</v>
      </c>
      <c r="N56" s="57">
        <f>B56+E56</f>
        <v>28</v>
      </c>
      <c r="O56" s="57">
        <f>D56+G56</f>
        <v>21</v>
      </c>
      <c r="P56" s="57">
        <f>IF(N56="","",IF(O56="","",N56-O56))</f>
        <v>7</v>
      </c>
      <c r="Q56" s="60">
        <v>2</v>
      </c>
    </row>
    <row r="57" spans="1:17" ht="18" thickBo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1:17" ht="53.25" customHeight="1" thickBot="1">
      <c r="A58" s="1" t="s">
        <v>142</v>
      </c>
      <c r="B58" s="75" t="s">
        <v>13</v>
      </c>
      <c r="C58" s="75"/>
      <c r="D58" s="76"/>
      <c r="E58" s="77" t="s">
        <v>163</v>
      </c>
      <c r="F58" s="75"/>
      <c r="G58" s="76"/>
      <c r="H58" s="77" t="s">
        <v>164</v>
      </c>
      <c r="I58" s="75"/>
      <c r="J58" s="76"/>
      <c r="K58" s="62" t="s">
        <v>0</v>
      </c>
      <c r="L58" s="63" t="s">
        <v>1</v>
      </c>
      <c r="M58" s="63" t="s">
        <v>2</v>
      </c>
      <c r="N58" s="63" t="s">
        <v>3</v>
      </c>
      <c r="O58" s="63" t="s">
        <v>4</v>
      </c>
      <c r="P58" s="63" t="s">
        <v>5</v>
      </c>
      <c r="Q58" s="64" t="s">
        <v>6</v>
      </c>
    </row>
    <row r="59" spans="1:17" ht="53.25" customHeight="1" thickTop="1">
      <c r="A59" s="78" t="str">
        <f>B58</f>
        <v>宇都宮大学</v>
      </c>
      <c r="B59" s="32"/>
      <c r="C59" s="33"/>
      <c r="D59" s="34"/>
      <c r="E59" s="35">
        <v>13</v>
      </c>
      <c r="F59" s="36" t="str">
        <f>IF(E59&gt;G59,"○",IF(E59&lt;G59,"×",IF(E59=G59,"△")))</f>
        <v>×</v>
      </c>
      <c r="G59" s="34">
        <v>14</v>
      </c>
      <c r="H59" s="35">
        <v>4</v>
      </c>
      <c r="I59" s="36" t="str">
        <f>IF(H59&gt;J59,"○",IF(H59&lt;J59,"×",IF(H59=J59,"△")))</f>
        <v>×</v>
      </c>
      <c r="J59" s="34">
        <v>17</v>
      </c>
      <c r="K59" s="54">
        <f>IF(E59&gt;G59,"1","0")+IF(H59&gt;J59,"1","0")</f>
        <v>0</v>
      </c>
      <c r="L59" s="55">
        <f>IF(G59&gt;E59,"1","0")+IF(J59&gt;H59,"1","0")</f>
        <v>2</v>
      </c>
      <c r="M59" s="55">
        <f>IF(E59=G59,"1","0")+IF(H59=J59,"1","0")</f>
        <v>0</v>
      </c>
      <c r="N59" s="55">
        <f>E59+H59</f>
        <v>17</v>
      </c>
      <c r="O59" s="55">
        <f>G59+J59</f>
        <v>31</v>
      </c>
      <c r="P59" s="55">
        <f>IF(N59="","",IF(O59="","",N59-O59))</f>
        <v>-14</v>
      </c>
      <c r="Q59" s="58">
        <v>3</v>
      </c>
    </row>
    <row r="60" spans="1:17" ht="53.25" customHeight="1">
      <c r="A60" s="79" t="str">
        <f>E58</f>
        <v>Sun Machine</v>
      </c>
      <c r="B60" s="37">
        <f>G59</f>
        <v>14</v>
      </c>
      <c r="C60" s="36" t="str">
        <f>IF(B60&gt;D60,"○",IF(B60&lt;D60,"×",IF(B60=D60,"△")))</f>
        <v>×</v>
      </c>
      <c r="D60" s="38">
        <v>17</v>
      </c>
      <c r="E60" s="35"/>
      <c r="F60" s="33"/>
      <c r="G60" s="34"/>
      <c r="H60" s="39">
        <v>3</v>
      </c>
      <c r="I60" s="36" t="str">
        <f>IF(H60&gt;J60,"○",IF(H60&lt;J60,"×",IF(H60=J60,"△")))</f>
        <v>×</v>
      </c>
      <c r="J60" s="34">
        <v>17</v>
      </c>
      <c r="K60" s="54">
        <f>IF(E60&gt;G60,"1","0")+IF(H60&gt;J60,"1","0")</f>
        <v>0</v>
      </c>
      <c r="L60" s="55">
        <f>IF(D60&gt;B60,"1","0")+IF(J60&gt;H60,"1","0")</f>
        <v>2</v>
      </c>
      <c r="M60" s="55">
        <f>IF(B60=D60,"1","0")+IF(H60=J60,"1","0")</f>
        <v>0</v>
      </c>
      <c r="N60" s="55">
        <f>B60+H60</f>
        <v>17</v>
      </c>
      <c r="O60" s="55">
        <f>D60+J60</f>
        <v>34</v>
      </c>
      <c r="P60" s="55">
        <f>IF(N60="","",IF(O60="","",N60-O60))</f>
        <v>-17</v>
      </c>
      <c r="Q60" s="59">
        <v>2</v>
      </c>
    </row>
    <row r="61" spans="1:17" ht="53.25" customHeight="1" thickBot="1">
      <c r="A61" s="70" t="str">
        <f>H58</f>
        <v>Splash</v>
      </c>
      <c r="B61" s="40">
        <f>J59</f>
        <v>17</v>
      </c>
      <c r="C61" s="41" t="str">
        <f>IF(B61&gt;D61,"○",IF(B61&lt;D61,"×",IF(B61=D61,"△")))</f>
        <v>○</v>
      </c>
      <c r="D61" s="42">
        <f>H59</f>
        <v>4</v>
      </c>
      <c r="E61" s="43">
        <f>J60</f>
        <v>17</v>
      </c>
      <c r="F61" s="41" t="str">
        <f>IF(E61&gt;G61,"○",IF(E61&lt;G61,"×",IF(E61=G61,"△")))</f>
        <v>○</v>
      </c>
      <c r="G61" s="42">
        <f>H60</f>
        <v>3</v>
      </c>
      <c r="H61" s="43"/>
      <c r="I61" s="44"/>
      <c r="J61" s="45"/>
      <c r="K61" s="56">
        <f>IF(B61&gt;D61,"1","0")+IF(E61&gt;G61,"1","0")</f>
        <v>2</v>
      </c>
      <c r="L61" s="57">
        <f>IF(G61&gt;E61,"1","0")+IF(D61&gt;B61,"1","0")</f>
        <v>0</v>
      </c>
      <c r="M61" s="57">
        <f>IF(E61=G61,"1","0")+IF(B61=D61,"1","0")</f>
        <v>0</v>
      </c>
      <c r="N61" s="57">
        <f>B61+E61</f>
        <v>34</v>
      </c>
      <c r="O61" s="57">
        <f>D61+G61</f>
        <v>7</v>
      </c>
      <c r="P61" s="57">
        <f>IF(N61="","",IF(O61="","",N61-O61))</f>
        <v>27</v>
      </c>
      <c r="Q61" s="60">
        <v>1</v>
      </c>
    </row>
  </sheetData>
  <mergeCells count="37">
    <mergeCell ref="B53:D53"/>
    <mergeCell ref="E53:G53"/>
    <mergeCell ref="H53:J53"/>
    <mergeCell ref="B58:D58"/>
    <mergeCell ref="E58:G58"/>
    <mergeCell ref="H58:J58"/>
    <mergeCell ref="B43:D43"/>
    <mergeCell ref="E43:G43"/>
    <mergeCell ref="H43:J43"/>
    <mergeCell ref="B48:D48"/>
    <mergeCell ref="E48:G48"/>
    <mergeCell ref="H48:J48"/>
    <mergeCell ref="B33:D33"/>
    <mergeCell ref="E33:G33"/>
    <mergeCell ref="H33:J33"/>
    <mergeCell ref="B38:D38"/>
    <mergeCell ref="E38:G38"/>
    <mergeCell ref="H38:J38"/>
    <mergeCell ref="B23:D23"/>
    <mergeCell ref="E23:G23"/>
    <mergeCell ref="H23:J23"/>
    <mergeCell ref="B28:D28"/>
    <mergeCell ref="E28:G28"/>
    <mergeCell ref="H28:J28"/>
    <mergeCell ref="B13:D13"/>
    <mergeCell ref="E13:G13"/>
    <mergeCell ref="H13:J13"/>
    <mergeCell ref="B18:D18"/>
    <mergeCell ref="E18:G18"/>
    <mergeCell ref="H18:J18"/>
    <mergeCell ref="A1:Q1"/>
    <mergeCell ref="B8:D8"/>
    <mergeCell ref="E8:G8"/>
    <mergeCell ref="H8:J8"/>
    <mergeCell ref="B3:D3"/>
    <mergeCell ref="E3:G3"/>
    <mergeCell ref="H3:J3"/>
  </mergeCells>
  <printOptions horizontalCentered="1"/>
  <pageMargins left="0.1968503937007874" right="0.1968503937007874" top="0.2755905511811024" bottom="0.35433070866141736" header="0.1968503937007874" footer="0.1968503937007874"/>
  <pageSetup horizontalDpi="600" verticalDpi="600" orientation="portrait" paperSize="9" scale="94" r:id="rId2"/>
  <rowBreaks count="1" manualBreakCount="1">
    <brk id="2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H4" sqref="H4"/>
    </sheetView>
  </sheetViews>
  <sheetFormatPr defaultColWidth="9.00390625" defaultRowHeight="13.5"/>
  <cols>
    <col min="1" max="1" width="3.75390625" style="10" bestFit="1" customWidth="1"/>
    <col min="2" max="2" width="7.875" style="10" bestFit="1" customWidth="1"/>
    <col min="3" max="3" width="9.00390625" style="10" customWidth="1"/>
    <col min="4" max="4" width="53.375" style="11" customWidth="1"/>
    <col min="5" max="5" width="7.875" style="11" bestFit="1" customWidth="1"/>
    <col min="6" max="6" width="9.00390625" style="10" customWidth="1"/>
    <col min="7" max="7" width="53.375" style="11" customWidth="1"/>
    <col min="8" max="16384" width="9.00390625" style="10" customWidth="1"/>
  </cols>
  <sheetData>
    <row r="1" spans="1:7" ht="26.25" customHeight="1">
      <c r="A1" s="26" t="s">
        <v>105</v>
      </c>
      <c r="B1" s="26"/>
      <c r="C1" s="26"/>
      <c r="D1" s="26"/>
      <c r="E1" s="26"/>
      <c r="F1" s="26"/>
      <c r="G1" s="26"/>
    </row>
    <row r="2" ht="14.25" thickBot="1"/>
    <row r="3" spans="1:7" ht="30.75" customHeight="1">
      <c r="A3" s="24" t="s">
        <v>55</v>
      </c>
      <c r="B3" s="12" t="s">
        <v>65</v>
      </c>
      <c r="C3" s="18" t="s">
        <v>23</v>
      </c>
      <c r="D3" s="81" t="s">
        <v>165</v>
      </c>
      <c r="E3" s="12" t="s">
        <v>87</v>
      </c>
      <c r="F3" s="18" t="s">
        <v>41</v>
      </c>
      <c r="G3" s="84" t="s">
        <v>182</v>
      </c>
    </row>
    <row r="4" spans="1:7" ht="30.75" customHeight="1">
      <c r="A4" s="25"/>
      <c r="B4" s="13" t="s">
        <v>70</v>
      </c>
      <c r="C4" s="19" t="s">
        <v>24</v>
      </c>
      <c r="D4" s="82" t="s">
        <v>174</v>
      </c>
      <c r="E4" s="13" t="s">
        <v>88</v>
      </c>
      <c r="F4" s="19" t="s">
        <v>42</v>
      </c>
      <c r="G4" s="85" t="s">
        <v>183</v>
      </c>
    </row>
    <row r="5" spans="1:7" ht="30.75" customHeight="1">
      <c r="A5" s="25"/>
      <c r="B5" s="13" t="s">
        <v>71</v>
      </c>
      <c r="C5" s="19" t="s">
        <v>25</v>
      </c>
      <c r="D5" s="82" t="s">
        <v>175</v>
      </c>
      <c r="E5" s="13" t="s">
        <v>89</v>
      </c>
      <c r="F5" s="19" t="s">
        <v>43</v>
      </c>
      <c r="G5" s="85" t="s">
        <v>184</v>
      </c>
    </row>
    <row r="6" spans="1:7" ht="30.75" customHeight="1">
      <c r="A6" s="25"/>
      <c r="B6" s="13" t="s">
        <v>72</v>
      </c>
      <c r="C6" s="19" t="s">
        <v>26</v>
      </c>
      <c r="D6" s="82" t="s">
        <v>176</v>
      </c>
      <c r="E6" s="13" t="s">
        <v>90</v>
      </c>
      <c r="F6" s="19" t="s">
        <v>44</v>
      </c>
      <c r="G6" s="85" t="s">
        <v>185</v>
      </c>
    </row>
    <row r="7" spans="1:7" ht="30.75" customHeight="1">
      <c r="A7" s="25"/>
      <c r="B7" s="13" t="s">
        <v>73</v>
      </c>
      <c r="C7" s="19" t="s">
        <v>27</v>
      </c>
      <c r="D7" s="82" t="s">
        <v>166</v>
      </c>
      <c r="E7" s="13" t="s">
        <v>91</v>
      </c>
      <c r="F7" s="19" t="s">
        <v>45</v>
      </c>
      <c r="G7" s="85" t="s">
        <v>186</v>
      </c>
    </row>
    <row r="8" spans="1:7" ht="30.75" customHeight="1">
      <c r="A8" s="25"/>
      <c r="B8" s="13" t="s">
        <v>74</v>
      </c>
      <c r="C8" s="19" t="s">
        <v>28</v>
      </c>
      <c r="D8" s="82" t="s">
        <v>167</v>
      </c>
      <c r="E8" s="13" t="s">
        <v>95</v>
      </c>
      <c r="F8" s="19" t="s">
        <v>46</v>
      </c>
      <c r="G8" s="85" t="s">
        <v>187</v>
      </c>
    </row>
    <row r="9" spans="1:7" ht="30.75" customHeight="1">
      <c r="A9" s="25"/>
      <c r="B9" s="13" t="s">
        <v>75</v>
      </c>
      <c r="C9" s="19" t="s">
        <v>29</v>
      </c>
      <c r="D9" s="82" t="s">
        <v>177</v>
      </c>
      <c r="E9" s="13" t="s">
        <v>92</v>
      </c>
      <c r="F9" s="19" t="s">
        <v>47</v>
      </c>
      <c r="G9" s="85" t="s">
        <v>188</v>
      </c>
    </row>
    <row r="10" spans="1:7" ht="30.75" customHeight="1">
      <c r="A10" s="25"/>
      <c r="B10" s="13" t="s">
        <v>77</v>
      </c>
      <c r="C10" s="19" t="s">
        <v>30</v>
      </c>
      <c r="D10" s="82" t="s">
        <v>168</v>
      </c>
      <c r="E10" s="13" t="s">
        <v>93</v>
      </c>
      <c r="F10" s="19" t="s">
        <v>48</v>
      </c>
      <c r="G10" s="85" t="s">
        <v>191</v>
      </c>
    </row>
    <row r="11" spans="1:7" ht="30.75" customHeight="1">
      <c r="A11" s="25"/>
      <c r="B11" s="13" t="s">
        <v>76</v>
      </c>
      <c r="C11" s="19" t="s">
        <v>31</v>
      </c>
      <c r="D11" s="82" t="s">
        <v>169</v>
      </c>
      <c r="E11" s="13" t="s">
        <v>94</v>
      </c>
      <c r="F11" s="19" t="s">
        <v>49</v>
      </c>
      <c r="G11" s="85" t="s">
        <v>192</v>
      </c>
    </row>
    <row r="12" spans="1:7" ht="30.75" customHeight="1">
      <c r="A12" s="25"/>
      <c r="B12" s="13" t="s">
        <v>78</v>
      </c>
      <c r="C12" s="19" t="s">
        <v>32</v>
      </c>
      <c r="D12" s="82" t="s">
        <v>170</v>
      </c>
      <c r="E12" s="13" t="s">
        <v>96</v>
      </c>
      <c r="F12" s="19" t="s">
        <v>50</v>
      </c>
      <c r="G12" s="85" t="s">
        <v>193</v>
      </c>
    </row>
    <row r="13" spans="1:7" ht="30.75" customHeight="1">
      <c r="A13" s="25"/>
      <c r="B13" s="13" t="s">
        <v>79</v>
      </c>
      <c r="C13" s="19" t="s">
        <v>33</v>
      </c>
      <c r="D13" s="82" t="s">
        <v>171</v>
      </c>
      <c r="E13" s="13" t="s">
        <v>97</v>
      </c>
      <c r="F13" s="19" t="s">
        <v>51</v>
      </c>
      <c r="G13" s="85" t="s">
        <v>194</v>
      </c>
    </row>
    <row r="14" spans="1:7" ht="30.75" customHeight="1">
      <c r="A14" s="25"/>
      <c r="B14" s="13" t="s">
        <v>80</v>
      </c>
      <c r="C14" s="19" t="s">
        <v>34</v>
      </c>
      <c r="D14" s="82" t="s">
        <v>178</v>
      </c>
      <c r="E14" s="13" t="s">
        <v>98</v>
      </c>
      <c r="F14" s="19" t="s">
        <v>52</v>
      </c>
      <c r="G14" s="85" t="s">
        <v>195</v>
      </c>
    </row>
    <row r="15" spans="1:7" ht="30.75" customHeight="1">
      <c r="A15" s="25"/>
      <c r="B15" s="13" t="s">
        <v>81</v>
      </c>
      <c r="C15" s="19" t="s">
        <v>35</v>
      </c>
      <c r="D15" s="82" t="s">
        <v>61</v>
      </c>
      <c r="E15" s="13" t="s">
        <v>99</v>
      </c>
      <c r="F15" s="19" t="s">
        <v>53</v>
      </c>
      <c r="G15" s="85" t="s">
        <v>196</v>
      </c>
    </row>
    <row r="16" spans="1:7" ht="30.75" customHeight="1">
      <c r="A16" s="25"/>
      <c r="B16" s="13" t="s">
        <v>82</v>
      </c>
      <c r="C16" s="19" t="s">
        <v>36</v>
      </c>
      <c r="D16" s="82" t="s">
        <v>172</v>
      </c>
      <c r="E16" s="13" t="s">
        <v>100</v>
      </c>
      <c r="F16" s="19" t="s">
        <v>54</v>
      </c>
      <c r="G16" s="85" t="s">
        <v>189</v>
      </c>
    </row>
    <row r="17" spans="1:7" ht="30.75" customHeight="1">
      <c r="A17" s="25"/>
      <c r="B17" s="13" t="s">
        <v>83</v>
      </c>
      <c r="C17" s="19" t="s">
        <v>37</v>
      </c>
      <c r="D17" s="82" t="s">
        <v>173</v>
      </c>
      <c r="E17" s="13" t="s">
        <v>101</v>
      </c>
      <c r="F17" s="19" t="s">
        <v>66</v>
      </c>
      <c r="G17" s="85" t="s">
        <v>197</v>
      </c>
    </row>
    <row r="18" spans="1:7" ht="30.75" customHeight="1">
      <c r="A18" s="25"/>
      <c r="B18" s="13" t="s">
        <v>84</v>
      </c>
      <c r="C18" s="19" t="s">
        <v>38</v>
      </c>
      <c r="D18" s="82" t="s">
        <v>179</v>
      </c>
      <c r="E18" s="13" t="s">
        <v>102</v>
      </c>
      <c r="F18" s="19" t="s">
        <v>67</v>
      </c>
      <c r="G18" s="85" t="s">
        <v>198</v>
      </c>
    </row>
    <row r="19" spans="1:7" ht="30.75" customHeight="1">
      <c r="A19" s="15"/>
      <c r="B19" s="17" t="s">
        <v>85</v>
      </c>
      <c r="C19" s="19" t="s">
        <v>39</v>
      </c>
      <c r="D19" s="82" t="s">
        <v>180</v>
      </c>
      <c r="E19" s="13" t="s">
        <v>103</v>
      </c>
      <c r="F19" s="19" t="s">
        <v>68</v>
      </c>
      <c r="G19" s="85" t="s">
        <v>199</v>
      </c>
    </row>
    <row r="20" spans="1:7" ht="30.75" customHeight="1" thickBot="1">
      <c r="A20" s="14"/>
      <c r="B20" s="16" t="s">
        <v>86</v>
      </c>
      <c r="C20" s="20" t="s">
        <v>40</v>
      </c>
      <c r="D20" s="83" t="s">
        <v>181</v>
      </c>
      <c r="E20" s="16" t="s">
        <v>104</v>
      </c>
      <c r="F20" s="20" t="s">
        <v>69</v>
      </c>
      <c r="G20" s="86" t="s">
        <v>190</v>
      </c>
    </row>
  </sheetData>
  <mergeCells count="2">
    <mergeCell ref="A3:A18"/>
    <mergeCell ref="A1:G1"/>
  </mergeCells>
  <printOptions horizontalCentered="1"/>
  <pageMargins left="0.1968503937007874" right="0.1968503937007874" top="0.2755905511811024" bottom="0.3937007874015748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野村幸司</dc:creator>
  <cp:keywords/>
  <dc:description/>
  <cp:lastModifiedBy>遠藤　博之</cp:lastModifiedBy>
  <cp:lastPrinted>2005-09-08T09:51:57Z</cp:lastPrinted>
  <dcterms:created xsi:type="dcterms:W3CDTF">1999-06-29T14:15:25Z</dcterms:created>
  <dcterms:modified xsi:type="dcterms:W3CDTF">2005-09-08T10:36:45Z</dcterms:modified>
  <cp:category/>
  <cp:version/>
  <cp:contentType/>
  <cp:contentStatus/>
</cp:coreProperties>
</file>