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600" windowHeight="8385" activeTab="0"/>
  </bookViews>
  <sheets>
    <sheet name="リーグ表" sheetId="1" r:id="rId1"/>
    <sheet name="スケジュール" sheetId="2" r:id="rId2"/>
  </sheets>
  <definedNames>
    <definedName name="_xlnm.Print_Area" localSheetId="1">'スケジュール'!$A$1:$D$38</definedName>
    <definedName name="_xlnm.Print_Area" localSheetId="0">'リーグ表'!$A$1:$AA$24</definedName>
  </definedNames>
  <calcPr fullCalcOnLoad="1"/>
</workbook>
</file>

<file path=xl/sharedStrings.xml><?xml version="1.0" encoding="utf-8"?>
<sst xmlns="http://schemas.openxmlformats.org/spreadsheetml/2006/main" count="142" uniqueCount="49">
  <si>
    <t>勝</t>
  </si>
  <si>
    <t>敗</t>
  </si>
  <si>
    <t>分</t>
  </si>
  <si>
    <t>得</t>
  </si>
  <si>
    <t>失</t>
  </si>
  <si>
    <t>差</t>
  </si>
  <si>
    <t>勝ち点</t>
  </si>
  <si>
    <t>順位</t>
  </si>
  <si>
    <t>中京大学</t>
  </si>
  <si>
    <t>日本体育大学</t>
  </si>
  <si>
    <t>壱</t>
  </si>
  <si>
    <t>びわこ成蹊</t>
  </si>
  <si>
    <t>◇◇競技スケジュール◇◇</t>
  </si>
  <si>
    <t>時間</t>
  </si>
  <si>
    <t>日本体育大学</t>
  </si>
  <si>
    <t>第１コート</t>
  </si>
  <si>
    <t>第２コート</t>
  </si>
  <si>
    <t>第３コート</t>
  </si>
  <si>
    <t>５月１６日（土）</t>
  </si>
  <si>
    <t>５月１７日（日）</t>
  </si>
  <si>
    <t>中京大学</t>
  </si>
  <si>
    <t>Nomadic Tribe</t>
  </si>
  <si>
    <t>大阪スピリッツ</t>
  </si>
  <si>
    <t>文化シヤッター</t>
  </si>
  <si>
    <t>2009WG日本代表</t>
  </si>
  <si>
    <t>◇◆２００９ Club Jr. Invitational・組み合わせ◆◇</t>
  </si>
  <si>
    <t>開場／受付</t>
  </si>
  <si>
    <t>MUD</t>
  </si>
  <si>
    <t>HUCK</t>
  </si>
  <si>
    <t>VS</t>
  </si>
  <si>
    <t>θ</t>
  </si>
  <si>
    <t>表彰式</t>
  </si>
  <si>
    <t>･･･ウイメン部門</t>
  </si>
  <si>
    <t>OPEN</t>
  </si>
  <si>
    <t>文化シヤッター</t>
  </si>
  <si>
    <t>Nomadic Tribe</t>
  </si>
  <si>
    <t>大阪スピリッツ</t>
  </si>
  <si>
    <t>θ</t>
  </si>
  <si>
    <t>中京大学</t>
  </si>
  <si>
    <t>WOMEN</t>
  </si>
  <si>
    <t>MUD</t>
  </si>
  <si>
    <t>HUCK</t>
  </si>
  <si>
    <t>①　勝ち試合数の多いチームが上位。</t>
  </si>
  <si>
    <t>②　①で決定しない場合、負け試合数の少ないチームが上位。</t>
  </si>
  <si>
    <t>③　②で決定しない場合、直接対決で勝った方が上位。</t>
  </si>
  <si>
    <t>④　③で決定しない場合、得点の多いチームが上位。</t>
  </si>
  <si>
    <t>⑤　④で決定しない場合、得失点差の多いチームが上位。</t>
  </si>
  <si>
    <t>⑥　⑤で決定しない場合、チーム代表者によるフリッピングにより順位を決定する。　</t>
  </si>
  <si>
    <t>＜リーグ内順位決定方法＞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</si>
</sst>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b/>
      <sz val="20"/>
      <name val="HG丸ｺﾞｼｯｸM-PRO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9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0"/>
      <name val="ＭＳ 明朝"/>
      <family val="1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9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1"/>
      <color rgb="FFFF0000"/>
      <name val="ＭＳ 明朝"/>
      <family val="1"/>
    </font>
    <font>
      <b/>
      <sz val="11"/>
      <color theme="1"/>
      <name val="Cambria"/>
      <family val="3"/>
    </font>
    <font>
      <sz val="16"/>
      <color theme="1"/>
      <name val="ＭＳ Ｐゴシック"/>
      <family val="3"/>
    </font>
    <font>
      <b/>
      <sz val="16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 style="medium"/>
      <bottom style="double"/>
    </border>
    <border>
      <left style="medium"/>
      <right style="double"/>
      <top/>
      <bottom/>
    </border>
    <border>
      <left style="medium"/>
      <right style="double"/>
      <top/>
      <bottom style="double"/>
    </border>
    <border>
      <left style="medium"/>
      <right style="double"/>
      <top style="double"/>
      <bottom/>
    </border>
    <border>
      <left style="medium"/>
      <right style="double"/>
      <top>
        <color indexed="63"/>
      </top>
      <bottom style="medium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medium"/>
      <top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6" fontId="6" fillId="0" borderId="0" applyFill="0" applyBorder="0" applyAlignment="0">
      <protection/>
    </xf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77" fontId="6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56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7" fillId="0" borderId="0" applyNumberFormat="0" applyFill="0" applyBorder="0" applyAlignment="0" applyProtection="0"/>
    <xf numFmtId="0" fontId="58" fillId="3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9" fillId="0" borderId="13" xfId="0" applyNumberFormat="1" applyFont="1" applyFill="1" applyBorder="1" applyAlignment="1">
      <alignment horizontal="center" vertical="center" wrapText="1"/>
    </xf>
    <xf numFmtId="0" fontId="60" fillId="0" borderId="14" xfId="0" applyNumberFormat="1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 textRotation="255" wrapText="1"/>
    </xf>
    <xf numFmtId="0" fontId="60" fillId="0" borderId="16" xfId="0" applyNumberFormat="1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 wrapText="1"/>
    </xf>
    <xf numFmtId="0" fontId="62" fillId="0" borderId="19" xfId="0" applyNumberFormat="1" applyFont="1" applyFill="1" applyBorder="1" applyAlignment="1">
      <alignment horizontal="center" vertical="center"/>
    </xf>
    <xf numFmtId="0" fontId="59" fillId="0" borderId="20" xfId="0" applyNumberFormat="1" applyFont="1" applyFill="1" applyBorder="1" applyAlignment="1">
      <alignment horizontal="center" vertical="center" wrapText="1"/>
    </xf>
    <xf numFmtId="0" fontId="62" fillId="0" borderId="21" xfId="0" applyNumberFormat="1" applyFont="1" applyFill="1" applyBorder="1" applyAlignment="1">
      <alignment horizontal="center" vertical="center"/>
    </xf>
    <xf numFmtId="0" fontId="59" fillId="0" borderId="22" xfId="0" applyNumberFormat="1" applyFont="1" applyFill="1" applyBorder="1" applyAlignment="1">
      <alignment horizontal="center" vertical="center" wrapText="1"/>
    </xf>
    <xf numFmtId="0" fontId="62" fillId="0" borderId="23" xfId="0" applyNumberFormat="1" applyFont="1" applyFill="1" applyBorder="1" applyAlignment="1">
      <alignment horizontal="center" vertical="center"/>
    </xf>
    <xf numFmtId="0" fontId="63" fillId="0" borderId="2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0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2" fillId="0" borderId="27" xfId="0" applyNumberFormat="1" applyFont="1" applyFill="1" applyBorder="1" applyAlignment="1">
      <alignment horizontal="center" vertical="center"/>
    </xf>
    <xf numFmtId="20" fontId="2" fillId="35" borderId="27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20" fontId="2" fillId="35" borderId="26" xfId="0" applyNumberFormat="1" applyFont="1" applyFill="1" applyBorder="1" applyAlignment="1">
      <alignment horizontal="center" vertical="center"/>
    </xf>
    <xf numFmtId="20" fontId="2" fillId="35" borderId="25" xfId="0" applyNumberFormat="1" applyFont="1" applyFill="1" applyBorder="1" applyAlignment="1">
      <alignment horizontal="center" vertical="center"/>
    </xf>
    <xf numFmtId="20" fontId="2" fillId="35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30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 shrinkToFit="1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13" fillId="0" borderId="36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49" fontId="13" fillId="35" borderId="29" xfId="0" applyNumberFormat="1" applyFont="1" applyFill="1" applyBorder="1" applyAlignment="1">
      <alignment horizontal="center" vertical="center"/>
    </xf>
    <xf numFmtId="49" fontId="13" fillId="35" borderId="30" xfId="0" applyNumberFormat="1" applyFont="1" applyFill="1" applyBorder="1" applyAlignment="1">
      <alignment horizontal="center" vertical="center"/>
    </xf>
    <xf numFmtId="49" fontId="13" fillId="35" borderId="31" xfId="0" applyNumberFormat="1" applyFont="1" applyFill="1" applyBorder="1" applyAlignment="1">
      <alignment horizontal="center" vertical="center"/>
    </xf>
    <xf numFmtId="49" fontId="14" fillId="35" borderId="32" xfId="0" applyNumberFormat="1" applyFont="1" applyFill="1" applyBorder="1" applyAlignment="1">
      <alignment horizontal="center" vertical="center"/>
    </xf>
    <xf numFmtId="49" fontId="14" fillId="35" borderId="33" xfId="0" applyNumberFormat="1" applyFont="1" applyFill="1" applyBorder="1" applyAlignment="1">
      <alignment horizontal="center" vertical="center"/>
    </xf>
    <xf numFmtId="49" fontId="14" fillId="35" borderId="34" xfId="0" applyNumberFormat="1" applyFont="1" applyFill="1" applyBorder="1" applyAlignment="1">
      <alignment horizontal="center" vertical="center"/>
    </xf>
    <xf numFmtId="49" fontId="13" fillId="35" borderId="35" xfId="0" applyNumberFormat="1" applyFont="1" applyFill="1" applyBorder="1" applyAlignment="1">
      <alignment horizontal="center" vertical="center" shrinkToFit="1"/>
    </xf>
    <xf numFmtId="49" fontId="13" fillId="35" borderId="36" xfId="0" applyNumberFormat="1" applyFont="1" applyFill="1" applyBorder="1" applyAlignment="1">
      <alignment horizontal="center" vertical="center"/>
    </xf>
    <xf numFmtId="49" fontId="13" fillId="35" borderId="37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35" borderId="32" xfId="0" applyNumberFormat="1" applyFont="1" applyFill="1" applyBorder="1" applyAlignment="1">
      <alignment horizontal="center" vertical="center"/>
    </xf>
    <xf numFmtId="49" fontId="13" fillId="35" borderId="33" xfId="0" applyNumberFormat="1" applyFont="1" applyFill="1" applyBorder="1" applyAlignment="1">
      <alignment horizontal="center" vertical="center"/>
    </xf>
    <xf numFmtId="49" fontId="13" fillId="35" borderId="34" xfId="0" applyNumberFormat="1" applyFont="1" applyFill="1" applyBorder="1" applyAlignment="1">
      <alignment horizontal="center" vertical="center"/>
    </xf>
    <xf numFmtId="49" fontId="13" fillId="35" borderId="38" xfId="0" applyNumberFormat="1" applyFont="1" applyFill="1" applyBorder="1" applyAlignment="1">
      <alignment horizontal="center" vertical="center"/>
    </xf>
    <xf numFmtId="49" fontId="13" fillId="35" borderId="39" xfId="0" applyNumberFormat="1" applyFont="1" applyFill="1" applyBorder="1" applyAlignment="1">
      <alignment horizontal="center" vertical="center"/>
    </xf>
    <xf numFmtId="49" fontId="13" fillId="35" borderId="2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13" fillId="35" borderId="31" xfId="0" applyNumberFormat="1" applyFont="1" applyFill="1" applyBorder="1" applyAlignment="1">
      <alignment horizontal="center" vertical="center" shrinkToFit="1"/>
    </xf>
    <xf numFmtId="49" fontId="13" fillId="35" borderId="35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 shrinkToFit="1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0" fontId="60" fillId="0" borderId="40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20" fontId="2" fillId="0" borderId="25" xfId="0" applyNumberFormat="1" applyFont="1" applyFill="1" applyBorder="1" applyAlignment="1">
      <alignment horizontal="center" vertical="center"/>
    </xf>
    <xf numFmtId="20" fontId="2" fillId="0" borderId="28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wrapText="1"/>
    </xf>
    <xf numFmtId="0" fontId="64" fillId="35" borderId="41" xfId="0" applyFont="1" applyFill="1" applyBorder="1" applyAlignment="1">
      <alignment wrapText="1"/>
    </xf>
    <xf numFmtId="0" fontId="65" fillId="0" borderId="0" xfId="0" applyFont="1" applyAlignment="1">
      <alignment wrapText="1"/>
    </xf>
    <xf numFmtId="0" fontId="59" fillId="0" borderId="13" xfId="0" applyNumberFormat="1" applyFont="1" applyFill="1" applyBorder="1" applyAlignment="1">
      <alignment horizontal="center" vertical="center" shrinkToFit="1"/>
    </xf>
    <xf numFmtId="0" fontId="59" fillId="0" borderId="18" xfId="0" applyNumberFormat="1" applyFont="1" applyFill="1" applyBorder="1" applyAlignment="1">
      <alignment horizontal="center" vertical="center" shrinkToFit="1"/>
    </xf>
    <xf numFmtId="0" fontId="59" fillId="0" borderId="20" xfId="0" applyNumberFormat="1" applyFont="1" applyFill="1" applyBorder="1" applyAlignment="1">
      <alignment horizontal="center" vertical="center" shrinkToFit="1"/>
    </xf>
    <xf numFmtId="0" fontId="59" fillId="0" borderId="22" xfId="0" applyNumberFormat="1" applyFont="1" applyFill="1" applyBorder="1" applyAlignment="1">
      <alignment horizontal="center" vertical="center" shrinkToFit="1"/>
    </xf>
    <xf numFmtId="0" fontId="60" fillId="0" borderId="0" xfId="0" applyFont="1" applyAlignment="1">
      <alignment vertical="center"/>
    </xf>
    <xf numFmtId="0" fontId="66" fillId="0" borderId="42" xfId="0" applyNumberFormat="1" applyFont="1" applyFill="1" applyBorder="1" applyAlignment="1">
      <alignment horizontal="center" vertical="center"/>
    </xf>
    <xf numFmtId="0" fontId="66" fillId="0" borderId="43" xfId="0" applyNumberFormat="1" applyFont="1" applyFill="1" applyBorder="1" applyAlignment="1">
      <alignment horizontal="center" vertical="center"/>
    </xf>
    <xf numFmtId="0" fontId="66" fillId="0" borderId="44" xfId="0" applyNumberFormat="1" applyFont="1" applyFill="1" applyBorder="1" applyAlignment="1">
      <alignment horizontal="center" vertical="center"/>
    </xf>
    <xf numFmtId="0" fontId="66" fillId="0" borderId="45" xfId="0" applyNumberFormat="1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66" fillId="0" borderId="46" xfId="0" applyNumberFormat="1" applyFont="1" applyFill="1" applyBorder="1" applyAlignment="1">
      <alignment horizontal="center" vertical="center"/>
    </xf>
    <xf numFmtId="0" fontId="66" fillId="36" borderId="47" xfId="0" applyNumberFormat="1" applyFont="1" applyFill="1" applyBorder="1" applyAlignment="1">
      <alignment horizontal="center" vertical="center"/>
    </xf>
    <xf numFmtId="0" fontId="66" fillId="0" borderId="48" xfId="0" applyFont="1" applyFill="1" applyBorder="1" applyAlignment="1">
      <alignment horizontal="center" vertical="center"/>
    </xf>
    <xf numFmtId="0" fontId="66" fillId="0" borderId="49" xfId="0" applyNumberFormat="1" applyFont="1" applyFill="1" applyBorder="1" applyAlignment="1">
      <alignment horizontal="center" vertical="center"/>
    </xf>
    <xf numFmtId="0" fontId="66" fillId="0" borderId="50" xfId="0" applyNumberFormat="1" applyFont="1" applyFill="1" applyBorder="1" applyAlignment="1">
      <alignment horizontal="center" vertical="center"/>
    </xf>
    <xf numFmtId="0" fontId="66" fillId="0" borderId="51" xfId="0" applyNumberFormat="1" applyFont="1" applyFill="1" applyBorder="1" applyAlignment="1">
      <alignment horizontal="center" vertical="center"/>
    </xf>
    <xf numFmtId="0" fontId="62" fillId="36" borderId="52" xfId="0" applyNumberFormat="1" applyFont="1" applyFill="1" applyBorder="1" applyAlignment="1">
      <alignment horizontal="center" vertical="center"/>
    </xf>
    <xf numFmtId="0" fontId="62" fillId="36" borderId="53" xfId="0" applyNumberFormat="1" applyFont="1" applyFill="1" applyBorder="1" applyAlignment="1">
      <alignment horizontal="center" vertical="center"/>
    </xf>
    <xf numFmtId="0" fontId="62" fillId="0" borderId="53" xfId="0" applyNumberFormat="1" applyFont="1" applyFill="1" applyBorder="1" applyAlignment="1">
      <alignment horizontal="center" vertical="center"/>
    </xf>
    <xf numFmtId="0" fontId="62" fillId="0" borderId="47" xfId="0" applyFont="1" applyBorder="1" applyAlignment="1">
      <alignment horizontal="center" vertical="center"/>
    </xf>
    <xf numFmtId="0" fontId="66" fillId="0" borderId="43" xfId="0" applyFont="1" applyFill="1" applyBorder="1" applyAlignment="1">
      <alignment horizontal="center" vertical="center"/>
    </xf>
    <xf numFmtId="0" fontId="66" fillId="0" borderId="54" xfId="0" applyNumberFormat="1" applyFont="1" applyFill="1" applyBorder="1" applyAlignment="1">
      <alignment horizontal="center" vertical="center"/>
    </xf>
    <xf numFmtId="0" fontId="66" fillId="0" borderId="55" xfId="0" applyNumberFormat="1" applyFont="1" applyFill="1" applyBorder="1" applyAlignment="1">
      <alignment horizontal="center" vertical="center"/>
    </xf>
    <xf numFmtId="0" fontId="66" fillId="0" borderId="56" xfId="0" applyFont="1" applyFill="1" applyBorder="1" applyAlignment="1">
      <alignment horizontal="center" vertical="center"/>
    </xf>
    <xf numFmtId="0" fontId="66" fillId="36" borderId="57" xfId="0" applyNumberFormat="1" applyFont="1" applyFill="1" applyBorder="1" applyAlignment="1">
      <alignment horizontal="center" vertical="center"/>
    </xf>
    <xf numFmtId="0" fontId="66" fillId="0" borderId="58" xfId="0" applyNumberFormat="1" applyFont="1" applyFill="1" applyBorder="1" applyAlignment="1">
      <alignment horizontal="center" vertical="center"/>
    </xf>
    <xf numFmtId="0" fontId="66" fillId="0" borderId="2" xfId="0" applyNumberFormat="1" applyFont="1" applyFill="1" applyBorder="1" applyAlignment="1">
      <alignment horizontal="center" vertical="center"/>
    </xf>
    <xf numFmtId="0" fontId="66" fillId="0" borderId="57" xfId="0" applyNumberFormat="1" applyFont="1" applyFill="1" applyBorder="1" applyAlignment="1">
      <alignment horizontal="center" vertical="center"/>
    </xf>
    <xf numFmtId="0" fontId="66" fillId="0" borderId="59" xfId="0" applyNumberFormat="1" applyFont="1" applyFill="1" applyBorder="1" applyAlignment="1">
      <alignment horizontal="center" vertical="center"/>
    </xf>
    <xf numFmtId="0" fontId="66" fillId="0" borderId="60" xfId="0" applyFont="1" applyFill="1" applyBorder="1" applyAlignment="1">
      <alignment horizontal="center" vertical="center"/>
    </xf>
    <xf numFmtId="0" fontId="62" fillId="0" borderId="3" xfId="0" applyFont="1" applyBorder="1" applyAlignment="1">
      <alignment horizontal="center" vertical="center"/>
    </xf>
    <xf numFmtId="0" fontId="66" fillId="0" borderId="61" xfId="0" applyNumberFormat="1" applyFont="1" applyFill="1" applyBorder="1" applyAlignment="1">
      <alignment horizontal="center" vertical="center"/>
    </xf>
    <xf numFmtId="0" fontId="66" fillId="0" borderId="62" xfId="0" applyFont="1" applyFill="1" applyBorder="1" applyAlignment="1">
      <alignment horizontal="center" vertical="center"/>
    </xf>
    <xf numFmtId="0" fontId="66" fillId="0" borderId="63" xfId="0" applyNumberFormat="1" applyFont="1" applyFill="1" applyBorder="1" applyAlignment="1">
      <alignment horizontal="center" vertical="center"/>
    </xf>
    <xf numFmtId="0" fontId="66" fillId="0" borderId="64" xfId="0" applyNumberFormat="1" applyFont="1" applyFill="1" applyBorder="1" applyAlignment="1">
      <alignment horizontal="center" vertical="center"/>
    </xf>
    <xf numFmtId="0" fontId="66" fillId="0" borderId="65" xfId="0" applyNumberFormat="1" applyFont="1" applyFill="1" applyBorder="1" applyAlignment="1">
      <alignment horizontal="center" vertical="center"/>
    </xf>
    <xf numFmtId="0" fontId="66" fillId="0" borderId="66" xfId="0" applyNumberFormat="1" applyFont="1" applyFill="1" applyBorder="1" applyAlignment="1">
      <alignment horizontal="center" vertical="center"/>
    </xf>
    <xf numFmtId="0" fontId="66" fillId="0" borderId="67" xfId="0" applyNumberFormat="1" applyFont="1" applyFill="1" applyBorder="1" applyAlignment="1">
      <alignment horizontal="center" vertical="center"/>
    </xf>
    <xf numFmtId="0" fontId="62" fillId="36" borderId="68" xfId="0" applyNumberFormat="1" applyFont="1" applyFill="1" applyBorder="1" applyAlignment="1">
      <alignment horizontal="center" vertical="center"/>
    </xf>
    <xf numFmtId="0" fontId="62" fillId="36" borderId="69" xfId="0" applyNumberFormat="1" applyFont="1" applyFill="1" applyBorder="1" applyAlignment="1">
      <alignment horizontal="center" vertical="center"/>
    </xf>
    <xf numFmtId="0" fontId="62" fillId="0" borderId="69" xfId="0" applyNumberFormat="1" applyFont="1" applyFill="1" applyBorder="1" applyAlignment="1">
      <alignment horizontal="center" vertical="center"/>
    </xf>
    <xf numFmtId="0" fontId="62" fillId="0" borderId="69" xfId="0" applyFont="1" applyBorder="1" applyAlignment="1">
      <alignment horizontal="center" vertical="center"/>
    </xf>
    <xf numFmtId="0" fontId="62" fillId="35" borderId="53" xfId="0" applyNumberFormat="1" applyFont="1" applyFill="1" applyBorder="1" applyAlignment="1">
      <alignment horizontal="center" vertical="center"/>
    </xf>
    <xf numFmtId="0" fontId="62" fillId="35" borderId="69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9" fillId="0" borderId="70" xfId="0" applyNumberFormat="1" applyFont="1" applyFill="1" applyBorder="1" applyAlignment="1">
      <alignment horizontal="center" vertical="center" shrinkToFit="1"/>
    </xf>
    <xf numFmtId="0" fontId="59" fillId="0" borderId="71" xfId="0" applyNumberFormat="1" applyFont="1" applyFill="1" applyBorder="1" applyAlignment="1">
      <alignment horizontal="center" vertical="center" shrinkToFit="1"/>
    </xf>
    <xf numFmtId="0" fontId="59" fillId="0" borderId="15" xfId="0" applyNumberFormat="1" applyFont="1" applyFill="1" applyBorder="1" applyAlignment="1">
      <alignment horizontal="center" vertical="center" shrinkToFit="1"/>
    </xf>
    <xf numFmtId="0" fontId="63" fillId="0" borderId="0" xfId="0" applyFont="1" applyAlignment="1">
      <alignment horizontal="center" vertical="center"/>
    </xf>
    <xf numFmtId="0" fontId="59" fillId="0" borderId="70" xfId="0" applyNumberFormat="1" applyFont="1" applyFill="1" applyBorder="1" applyAlignment="1">
      <alignment horizontal="center" vertical="center" wrapText="1"/>
    </xf>
    <xf numFmtId="0" fontId="59" fillId="0" borderId="71" xfId="0" applyNumberFormat="1" applyFont="1" applyFill="1" applyBorder="1" applyAlignment="1">
      <alignment horizontal="center" vertical="center" wrapText="1"/>
    </xf>
    <xf numFmtId="0" fontId="59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 5" xfId="74"/>
    <cellStyle name="標準 6" xfId="75"/>
    <cellStyle name="標準 7" xfId="76"/>
    <cellStyle name="標準 8" xfId="77"/>
    <cellStyle name="標準 9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19050</xdr:rowOff>
    </xdr:from>
    <xdr:to>
      <xdr:col>19</xdr:col>
      <xdr:colOff>9525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1609725" y="1114425"/>
          <a:ext cx="8915400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19050</xdr:rowOff>
    </xdr:from>
    <xdr:to>
      <xdr:col>19</xdr:col>
      <xdr:colOff>9525</xdr:colOff>
      <xdr:row>17</xdr:row>
      <xdr:rowOff>9525</xdr:rowOff>
    </xdr:to>
    <xdr:sp>
      <xdr:nvSpPr>
        <xdr:cNvPr id="2" name="Line 5"/>
        <xdr:cNvSpPr>
          <a:spLocks/>
        </xdr:cNvSpPr>
      </xdr:nvSpPr>
      <xdr:spPr>
        <a:xfrm>
          <a:off x="1619250" y="5095875"/>
          <a:ext cx="8905875" cy="3248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view="pageBreakPreview" zoomScaleSheetLayoutView="100" zoomScalePageLayoutView="0" workbookViewId="0" topLeftCell="A1">
      <selection activeCell="A1" sqref="A1:AA1"/>
    </sheetView>
  </sheetViews>
  <sheetFormatPr defaultColWidth="9.00390625" defaultRowHeight="13.5"/>
  <cols>
    <col min="1" max="1" width="21.00390625" style="73" customWidth="1"/>
    <col min="2" max="19" width="6.50390625" style="73" customWidth="1"/>
    <col min="20" max="27" width="4.625" style="73" customWidth="1"/>
    <col min="28" max="16384" width="9.00390625" style="73" customWidth="1"/>
  </cols>
  <sheetData>
    <row r="1" spans="1:27" ht="29.25" customHeight="1">
      <c r="A1" s="118" t="s">
        <v>25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</row>
    <row r="2" ht="14.25" thickBot="1"/>
    <row r="3" spans="1:27" ht="42.75" customHeight="1" thickBot="1">
      <c r="A3" s="12" t="s">
        <v>33</v>
      </c>
      <c r="B3" s="115" t="str">
        <f>A4</f>
        <v>文化シヤッター</v>
      </c>
      <c r="C3" s="115"/>
      <c r="D3" s="116"/>
      <c r="E3" s="117" t="str">
        <f>A5</f>
        <v>2009WG日本代表</v>
      </c>
      <c r="F3" s="115"/>
      <c r="G3" s="116"/>
      <c r="H3" s="117" t="str">
        <f>A6</f>
        <v>Nomadic Tribe</v>
      </c>
      <c r="I3" s="115"/>
      <c r="J3" s="116"/>
      <c r="K3" s="117" t="str">
        <f>A7</f>
        <v>大阪スピリッツ</v>
      </c>
      <c r="L3" s="115"/>
      <c r="M3" s="116"/>
      <c r="N3" s="117" t="str">
        <f>A8</f>
        <v>θ</v>
      </c>
      <c r="O3" s="115"/>
      <c r="P3" s="116"/>
      <c r="Q3" s="117" t="str">
        <f>A9</f>
        <v>中京大学</v>
      </c>
      <c r="R3" s="115"/>
      <c r="S3" s="115"/>
      <c r="T3" s="62" t="s">
        <v>0</v>
      </c>
      <c r="U3" s="2" t="s">
        <v>1</v>
      </c>
      <c r="V3" s="2" t="s">
        <v>2</v>
      </c>
      <c r="W3" s="2" t="s">
        <v>3</v>
      </c>
      <c r="X3" s="2" t="s">
        <v>4</v>
      </c>
      <c r="Y3" s="2" t="s">
        <v>5</v>
      </c>
      <c r="Z3" s="3" t="s">
        <v>6</v>
      </c>
      <c r="AA3" s="4" t="s">
        <v>7</v>
      </c>
    </row>
    <row r="4" spans="1:27" ht="42.75" customHeight="1" thickTop="1">
      <c r="A4" s="69" t="s">
        <v>34</v>
      </c>
      <c r="B4" s="74"/>
      <c r="C4" s="75"/>
      <c r="D4" s="76"/>
      <c r="E4" s="77">
        <v>9</v>
      </c>
      <c r="F4" s="78" t="str">
        <f>IF(E4&gt;G4,"○",IF(E4&lt;G4,"×",IF(E4=G4,"△")))</f>
        <v>×</v>
      </c>
      <c r="G4" s="76">
        <v>10</v>
      </c>
      <c r="H4" s="77">
        <v>13</v>
      </c>
      <c r="I4" s="78" t="str">
        <f>IF(H4&gt;J4,"○",IF(H4&lt;J4,"×",IF(H4=J4,"△")))</f>
        <v>○</v>
      </c>
      <c r="J4" s="79">
        <v>10</v>
      </c>
      <c r="K4" s="80">
        <v>13</v>
      </c>
      <c r="L4" s="81" t="str">
        <f>IF(K4&gt;M4,"○",IF(K4&lt;M4,"×",IF(K4=M4,"△")))</f>
        <v>○</v>
      </c>
      <c r="M4" s="82">
        <v>12</v>
      </c>
      <c r="N4" s="80">
        <v>15</v>
      </c>
      <c r="O4" s="81" t="str">
        <f>IF(N4&gt;P4,"○",IF(N4&lt;P4,"×",IF(N4=P4,"△")))</f>
        <v>○</v>
      </c>
      <c r="P4" s="82">
        <v>6</v>
      </c>
      <c r="Q4" s="83">
        <v>7</v>
      </c>
      <c r="R4" s="81" t="str">
        <f>IF(Q4&gt;S4,"○",IF(Q4&lt;S4,"×",IF(Q4=S4,"△")))</f>
        <v>×</v>
      </c>
      <c r="S4" s="84">
        <v>11</v>
      </c>
      <c r="T4" s="85">
        <f>IF(K4&gt;M4,"1","0")+IF(N4&gt;P4,"1","0")+IF(H4&gt;J4,"1","0")+IF(Q4&gt;S4,"1","0")+IF(E4&gt;G4,"1","0")</f>
        <v>3</v>
      </c>
      <c r="U4" s="86">
        <f>IF(M4&gt;K4,"1","0")+IF(P4&gt;N4,"1","0")+IF(J4&gt;H4,"1","0")+IF(S4&gt;Q4,"1","0")+IF(G4&gt;E4,"1","0")</f>
        <v>2</v>
      </c>
      <c r="V4" s="86">
        <f>IF(K4=M4,"1","0")+IF(N4=P4,"1","0")+IF(H4=J4,"1","0")+IF(Q4=S4,"1","0")+IF(E4=G4,"1","0")</f>
        <v>0</v>
      </c>
      <c r="W4" s="87">
        <f>H4+K4+N4+E4+Q4</f>
        <v>57</v>
      </c>
      <c r="X4" s="87">
        <f>J4+M4+P4+G4+S4</f>
        <v>49</v>
      </c>
      <c r="Y4" s="87">
        <f aca="true" t="shared" si="0" ref="Y4:Y9">W4-X4</f>
        <v>8</v>
      </c>
      <c r="Z4" s="88">
        <f aca="true" t="shared" si="1" ref="Z4:Z9">(T4*3)+V4</f>
        <v>9</v>
      </c>
      <c r="AA4" s="5">
        <v>2</v>
      </c>
    </row>
    <row r="5" spans="1:27" ht="42.75" customHeight="1">
      <c r="A5" s="70" t="s">
        <v>24</v>
      </c>
      <c r="B5" s="74">
        <f>G4</f>
        <v>10</v>
      </c>
      <c r="C5" s="78" t="str">
        <f>IF(B5&gt;D5,"○",IF(B5&lt;D5,"×",IF(B5=D5,"△")))</f>
        <v>○</v>
      </c>
      <c r="D5" s="76">
        <f>E4</f>
        <v>9</v>
      </c>
      <c r="E5" s="77"/>
      <c r="F5" s="75"/>
      <c r="G5" s="76"/>
      <c r="H5" s="77">
        <v>14</v>
      </c>
      <c r="I5" s="78" t="str">
        <f>IF(H5&gt;J5,"○",IF(H5&lt;J5,"×",IF(H5=J5,"△")))</f>
        <v>○</v>
      </c>
      <c r="J5" s="79">
        <v>13</v>
      </c>
      <c r="K5" s="80">
        <v>11</v>
      </c>
      <c r="L5" s="89" t="str">
        <f>IF(K5&gt;M5,"○",IF(K5&lt;M5,"×",IF(K5=M5,"△")))</f>
        <v>○</v>
      </c>
      <c r="M5" s="82">
        <v>8</v>
      </c>
      <c r="N5" s="80">
        <v>15</v>
      </c>
      <c r="O5" s="89" t="str">
        <f>IF(N5&gt;P5,"○",IF(N5&lt;P5,"×",IF(N5=P5,"△")))</f>
        <v>○</v>
      </c>
      <c r="P5" s="82">
        <v>6</v>
      </c>
      <c r="Q5" s="90">
        <v>15</v>
      </c>
      <c r="R5" s="89" t="str">
        <f>IF(Q5&gt;S5,"○",IF(Q5&lt;S5,"×",IF(Q5=S5,"△")))</f>
        <v>○</v>
      </c>
      <c r="S5" s="91">
        <v>2</v>
      </c>
      <c r="T5" s="85">
        <f>IF(K5&gt;M5,"1","0")+IF(N5&gt;P5,"1","0")+IF(H5&gt;J5,"1","0")+IF(Q5&gt;S5,"1","0")+IF(B5&gt;D5,"1","0")</f>
        <v>5</v>
      </c>
      <c r="U5" s="86">
        <f>IF(M5&gt;K5,"1","0")+IF(P5&gt;N5,"1","0")+IF(J5&gt;H5,"1","0")+IF(S5&gt;Q5,"1","0")+IF(D5&gt;B5,"1","0")</f>
        <v>0</v>
      </c>
      <c r="V5" s="86">
        <f>IF(K5=M5,"1","0")+IF(N5=P5,"1","0")+IF(H5=J5,"1","0")+IF(Q5=S5,"1","0")+IF(B5=D5,"1","0")</f>
        <v>0</v>
      </c>
      <c r="W5" s="87">
        <f>H5+K5+N5+B5+Q5</f>
        <v>65</v>
      </c>
      <c r="X5" s="87">
        <f>J5+M5+P5+D5+S5</f>
        <v>38</v>
      </c>
      <c r="Y5" s="87">
        <f t="shared" si="0"/>
        <v>27</v>
      </c>
      <c r="Z5" s="88">
        <f t="shared" si="1"/>
        <v>15</v>
      </c>
      <c r="AA5" s="7">
        <v>1</v>
      </c>
    </row>
    <row r="6" spans="1:27" ht="42.75" customHeight="1">
      <c r="A6" s="71" t="s">
        <v>35</v>
      </c>
      <c r="B6" s="74">
        <f>J4</f>
        <v>10</v>
      </c>
      <c r="C6" s="78" t="str">
        <f>IF(B6&gt;D6,"○",IF(B6&lt;D6,"×",IF(B6=D6,"△")))</f>
        <v>×</v>
      </c>
      <c r="D6" s="76">
        <f>H4</f>
        <v>13</v>
      </c>
      <c r="E6" s="77">
        <f>J5</f>
        <v>13</v>
      </c>
      <c r="F6" s="92" t="str">
        <f>IF(E6&gt;G6,"○",IF(E6&lt;G6,"×",IF(E6=G6,"△")))</f>
        <v>×</v>
      </c>
      <c r="G6" s="76">
        <f>H5</f>
        <v>14</v>
      </c>
      <c r="H6" s="77"/>
      <c r="I6" s="75"/>
      <c r="J6" s="79"/>
      <c r="K6" s="93">
        <v>15</v>
      </c>
      <c r="L6" s="89" t="str">
        <f>IF(K6&gt;M6,"○",IF(K6&lt;M6,"×",IF(K6=M6,"△")))</f>
        <v>○</v>
      </c>
      <c r="M6" s="94">
        <v>11</v>
      </c>
      <c r="N6" s="93">
        <v>9</v>
      </c>
      <c r="O6" s="89" t="str">
        <f>IF(N6&gt;P6,"○",IF(N6&lt;P6,"×",IF(N6=P6,"△")))</f>
        <v>×</v>
      </c>
      <c r="P6" s="94">
        <v>11</v>
      </c>
      <c r="Q6" s="90">
        <v>15</v>
      </c>
      <c r="R6" s="89" t="str">
        <f>IF(Q6&gt;S6,"○",IF(Q6&lt;S6,"×",IF(Q6=S6,"△")))</f>
        <v>○</v>
      </c>
      <c r="S6" s="91">
        <v>8</v>
      </c>
      <c r="T6" s="85">
        <f>IF(K6&gt;M6,"1","0")+IF(N6&gt;P6,"1","0")+IF(B6&gt;D6,"1","0")+IF(Q6&gt;S6,"1","0")+IF(E6&gt;G6,"1","0")</f>
        <v>2</v>
      </c>
      <c r="U6" s="86">
        <f>IF(M6&gt;K6,"1","0")+IF(P6&gt;N6,"1","0")+IF(D6&gt;B6,"1","0")+IF(S6&gt;Q6,"1","0")+IF(G6&gt;E6,"1","0")</f>
        <v>3</v>
      </c>
      <c r="V6" s="86">
        <f>IF(K6=M6,"1","0")+IF(N6=P6,"1","0")+IF(B6=D6,"1","0")+IF(Q6=S6,"1","0")+IF(E6=G6,"1","0")</f>
        <v>0</v>
      </c>
      <c r="W6" s="111">
        <f>B6+K6+N6+E6+Q6</f>
        <v>62</v>
      </c>
      <c r="X6" s="87">
        <f>D6+M6+P6+G6+S6</f>
        <v>57</v>
      </c>
      <c r="Y6" s="87">
        <f t="shared" si="0"/>
        <v>5</v>
      </c>
      <c r="Z6" s="88">
        <f t="shared" si="1"/>
        <v>6</v>
      </c>
      <c r="AA6" s="9">
        <v>3</v>
      </c>
    </row>
    <row r="7" spans="1:27" ht="42.75" customHeight="1">
      <c r="A7" s="70" t="s">
        <v>36</v>
      </c>
      <c r="B7" s="95">
        <f>M4</f>
        <v>12</v>
      </c>
      <c r="C7" s="89" t="str">
        <f>IF(B7&gt;D7,"○",IF(B7&lt;D7,"×",IF(B7=D7,"△")))</f>
        <v>×</v>
      </c>
      <c r="D7" s="94">
        <f>K4</f>
        <v>13</v>
      </c>
      <c r="E7" s="96">
        <f>M5</f>
        <v>8</v>
      </c>
      <c r="F7" s="89" t="str">
        <f>IF(E7&gt;G7,"○",IF(E7&lt;G7,"×",IF(E7=G7,"△")))</f>
        <v>×</v>
      </c>
      <c r="G7" s="94">
        <f>K5</f>
        <v>11</v>
      </c>
      <c r="H7" s="96">
        <f>M6</f>
        <v>11</v>
      </c>
      <c r="I7" s="89" t="str">
        <f>IF(H7&gt;J7,"○",IF(H7&lt;J7,"×",IF(H7=J7,"△")))</f>
        <v>×</v>
      </c>
      <c r="J7" s="94">
        <f>K6</f>
        <v>15</v>
      </c>
      <c r="K7" s="96"/>
      <c r="L7" s="75"/>
      <c r="M7" s="94"/>
      <c r="N7" s="93">
        <v>6</v>
      </c>
      <c r="O7" s="89" t="str">
        <f>IF(N7&gt;P7,"○",IF(N7&lt;P7,"×",IF(N7=P7,"△")))</f>
        <v>×</v>
      </c>
      <c r="P7" s="94">
        <v>15</v>
      </c>
      <c r="Q7" s="77">
        <v>14</v>
      </c>
      <c r="R7" s="89" t="str">
        <f>IF(Q7&gt;S7,"○",IF(Q7&lt;S7,"×",IF(Q7=S7,"△")))</f>
        <v>○</v>
      </c>
      <c r="S7" s="79">
        <v>9</v>
      </c>
      <c r="T7" s="85">
        <f>IF(B7&gt;D7,"1","0")+IF(N7&gt;P7,"1","0")+IF(H7&gt;J7,"1","0")+IF(Q7&gt;S7,"1","0")+IF(E7&gt;G7,"1","0")</f>
        <v>1</v>
      </c>
      <c r="U7" s="86">
        <f>IF(D7&gt;B7,"1","0")+IF(P7&gt;N7,"1","0")+IF(J7&gt;H7,"1","0")+IF(S7&gt;Q7,"1","0")+IF(G7&gt;E7,"1","0")</f>
        <v>4</v>
      </c>
      <c r="V7" s="86">
        <f>IF(B7=D7,"1","0")+IF(N7=P7,"1","0")+IF(H7=J7,"1","0")+IF(Q7=S7,"1","0")+IF(E7=G7,"1","0")</f>
        <v>0</v>
      </c>
      <c r="W7" s="87">
        <f>H7+B7+N7+E7+Q7</f>
        <v>51</v>
      </c>
      <c r="X7" s="87">
        <f>J7+D7+P7+G7+S7</f>
        <v>63</v>
      </c>
      <c r="Y7" s="87">
        <f t="shared" si="0"/>
        <v>-12</v>
      </c>
      <c r="Z7" s="88">
        <f t="shared" si="1"/>
        <v>3</v>
      </c>
      <c r="AA7" s="7">
        <v>6</v>
      </c>
    </row>
    <row r="8" spans="1:27" ht="42.75" customHeight="1">
      <c r="A8" s="70" t="s">
        <v>37</v>
      </c>
      <c r="B8" s="97">
        <f>P4</f>
        <v>6</v>
      </c>
      <c r="C8" s="89" t="str">
        <f>IF(B8&gt;D8,"○",IF(B8&lt;D8,"×",IF(B8=D8,"△")))</f>
        <v>×</v>
      </c>
      <c r="D8" s="94">
        <f>N4</f>
        <v>15</v>
      </c>
      <c r="E8" s="96">
        <f>P5</f>
        <v>6</v>
      </c>
      <c r="F8" s="89" t="str">
        <f>IF(E8&gt;G8,"○",IF(E8&lt;G8,"×",IF(E8=G8,"△")))</f>
        <v>×</v>
      </c>
      <c r="G8" s="94">
        <f>N5</f>
        <v>15</v>
      </c>
      <c r="H8" s="96">
        <f>P6</f>
        <v>11</v>
      </c>
      <c r="I8" s="89" t="str">
        <f>IF(H8&gt;J8,"○",IF(H8&lt;J8,"×",IF(H8=J8,"△")))</f>
        <v>○</v>
      </c>
      <c r="J8" s="94">
        <f>N6</f>
        <v>9</v>
      </c>
      <c r="K8" s="96">
        <f>P7</f>
        <v>15</v>
      </c>
      <c r="L8" s="89" t="str">
        <f>IF(K8&gt;M8,"○",IF(K8&lt;M8,"×",IF(K8=M8,"△")))</f>
        <v>○</v>
      </c>
      <c r="M8" s="94">
        <f>N7</f>
        <v>6</v>
      </c>
      <c r="N8" s="96"/>
      <c r="O8" s="75"/>
      <c r="P8" s="94"/>
      <c r="Q8" s="77">
        <v>11</v>
      </c>
      <c r="R8" s="89" t="str">
        <f>IF(Q8&gt;S8,"○",IF(Q8&lt;S8,"×",IF(Q8=S8,"△")))</f>
        <v>×</v>
      </c>
      <c r="S8" s="79">
        <v>13</v>
      </c>
      <c r="T8" s="85">
        <f>IF(K8&gt;M8,"1","0")+IF(B8&gt;D8,"1","0")+IF(H8&gt;J8,"1","0")+IF(Q8&gt;S8,"1","0")+IF(E8&gt;G8,"1","0")</f>
        <v>2</v>
      </c>
      <c r="U8" s="86">
        <f>IF(M8&gt;K8,"1","0")+IF(D8&gt;B8,"1","0")+IF(J8&gt;H8,"1","0")+IF(S8&gt;Q8,"1","0")+IF(G8&gt;E8,"1","0")</f>
        <v>3</v>
      </c>
      <c r="V8" s="86">
        <f>IF(K8=M8,"1","0")+IF(B8=D8,"1","0")+IF(H8=J8,"1","0")+IF(Q8=S8,"1","0")+IF(E8=G8,"1","0")</f>
        <v>0</v>
      </c>
      <c r="W8" s="111">
        <f>H8+K8+B8+E8+Q8</f>
        <v>49</v>
      </c>
      <c r="X8" s="87">
        <f>J8+M8+D8+G8+S8</f>
        <v>58</v>
      </c>
      <c r="Y8" s="87">
        <f t="shared" si="0"/>
        <v>-9</v>
      </c>
      <c r="Z8" s="99">
        <f t="shared" si="1"/>
        <v>6</v>
      </c>
      <c r="AA8" s="7">
        <v>4</v>
      </c>
    </row>
    <row r="9" spans="1:27" ht="42.75" customHeight="1" thickBot="1">
      <c r="A9" s="72" t="s">
        <v>38</v>
      </c>
      <c r="B9" s="100">
        <f>M6</f>
        <v>11</v>
      </c>
      <c r="C9" s="101" t="str">
        <f>IF(B9&gt;D9,"○",IF(B9&lt;D9,"×",IF(B9=D9,"△")))</f>
        <v>○</v>
      </c>
      <c r="D9" s="102">
        <f>Q4</f>
        <v>7</v>
      </c>
      <c r="E9" s="103">
        <f>S5</f>
        <v>2</v>
      </c>
      <c r="F9" s="101" t="str">
        <f>IF(E9&gt;G9,"○",IF(E9&lt;G9,"×",IF(E9=G9,"△")))</f>
        <v>×</v>
      </c>
      <c r="G9" s="102">
        <f>Q5</f>
        <v>15</v>
      </c>
      <c r="H9" s="103">
        <f>S6</f>
        <v>8</v>
      </c>
      <c r="I9" s="101" t="str">
        <f>IF(H9&gt;J9,"○",IF(H9&lt;J9,"×",IF(H9=J9,"△")))</f>
        <v>×</v>
      </c>
      <c r="J9" s="102">
        <f>Q6</f>
        <v>15</v>
      </c>
      <c r="K9" s="103">
        <f>S7</f>
        <v>9</v>
      </c>
      <c r="L9" s="101" t="str">
        <f>IF(K9&gt;M9,"○",IF(K9&lt;M9,"×",IF(K9=M9,"△")))</f>
        <v>×</v>
      </c>
      <c r="M9" s="102">
        <f>Q7</f>
        <v>14</v>
      </c>
      <c r="N9" s="103">
        <f>S8</f>
        <v>13</v>
      </c>
      <c r="O9" s="101" t="str">
        <f>IF(N9&gt;P9,"○",IF(N9&lt;P9,"×",IF(N9=P9,"△")))</f>
        <v>○</v>
      </c>
      <c r="P9" s="102">
        <f>Q8</f>
        <v>11</v>
      </c>
      <c r="Q9" s="104"/>
      <c r="R9" s="105"/>
      <c r="S9" s="106"/>
      <c r="T9" s="107">
        <f>IF(K9&gt;M9,"1","0")+IF(N9&gt;P9,"1","0")+IF(H9&gt;J9,"1","0")+IF(B9&gt;D9,"1","0")+IF(E9&gt;G9,"1","0")</f>
        <v>2</v>
      </c>
      <c r="U9" s="108">
        <f>IF(M9&gt;K9,"1","0")+IF(P9&gt;N9,"1","0")+IF(J9&gt;H9,"1","0")+IF(D9&gt;B9,"1","0")+IF(G9&gt;E9,"1","0")</f>
        <v>3</v>
      </c>
      <c r="V9" s="108">
        <f>IF(K9=M9,"1","0")+IF(N9=P9,"1","0")+IF(H9=J9,"1","0")+IF(B9=D9,"1","0")+IF(E9=G9,"1","0")</f>
        <v>0</v>
      </c>
      <c r="W9" s="112">
        <f>H9+K9+N9+E9+B9</f>
        <v>43</v>
      </c>
      <c r="X9" s="109">
        <f>J9+M9+P9+G9+D9</f>
        <v>62</v>
      </c>
      <c r="Y9" s="109">
        <f t="shared" si="0"/>
        <v>-19</v>
      </c>
      <c r="Z9" s="110">
        <f t="shared" si="1"/>
        <v>6</v>
      </c>
      <c r="AA9" s="11">
        <v>5</v>
      </c>
    </row>
    <row r="10" ht="14.25" thickBot="1"/>
    <row r="11" spans="1:27" ht="42.75" customHeight="1" thickBot="1">
      <c r="A11" s="12" t="s">
        <v>39</v>
      </c>
      <c r="B11" s="119" t="str">
        <f>A12</f>
        <v>MUD</v>
      </c>
      <c r="C11" s="119"/>
      <c r="D11" s="120"/>
      <c r="E11" s="121" t="str">
        <f>A13</f>
        <v>HUCK</v>
      </c>
      <c r="F11" s="119"/>
      <c r="G11" s="120"/>
      <c r="H11" s="121" t="str">
        <f>A14</f>
        <v>壱</v>
      </c>
      <c r="I11" s="119"/>
      <c r="J11" s="120"/>
      <c r="K11" s="121" t="str">
        <f>A15</f>
        <v>中京大学</v>
      </c>
      <c r="L11" s="119"/>
      <c r="M11" s="120"/>
      <c r="N11" s="121" t="str">
        <f>A16</f>
        <v>日本体育大学</v>
      </c>
      <c r="O11" s="119"/>
      <c r="P11" s="120"/>
      <c r="Q11" s="121" t="str">
        <f>A17</f>
        <v>びわこ成蹊</v>
      </c>
      <c r="R11" s="119"/>
      <c r="S11" s="119"/>
      <c r="T11" s="62" t="s">
        <v>0</v>
      </c>
      <c r="U11" s="2" t="s">
        <v>1</v>
      </c>
      <c r="V11" s="2" t="s">
        <v>2</v>
      </c>
      <c r="W11" s="2" t="s">
        <v>3</v>
      </c>
      <c r="X11" s="2" t="s">
        <v>4</v>
      </c>
      <c r="Y11" s="2" t="s">
        <v>5</v>
      </c>
      <c r="Z11" s="3" t="s">
        <v>6</v>
      </c>
      <c r="AA11" s="4" t="s">
        <v>7</v>
      </c>
    </row>
    <row r="12" spans="1:27" ht="42.75" customHeight="1" thickTop="1">
      <c r="A12" s="1" t="s">
        <v>40</v>
      </c>
      <c r="B12" s="74"/>
      <c r="C12" s="75"/>
      <c r="D12" s="76"/>
      <c r="E12" s="77">
        <v>15</v>
      </c>
      <c r="F12" s="78" t="str">
        <f>IF(E12&gt;G12,"○",IF(E12&lt;G12,"×",IF(E12=G12,"△")))</f>
        <v>○</v>
      </c>
      <c r="G12" s="76">
        <v>6</v>
      </c>
      <c r="H12" s="77">
        <v>10</v>
      </c>
      <c r="I12" s="78" t="str">
        <f>IF(H12&gt;J12,"○",IF(H12&lt;J12,"×",IF(H12=J12,"△")))</f>
        <v>△</v>
      </c>
      <c r="J12" s="79">
        <v>10</v>
      </c>
      <c r="K12" s="80">
        <v>15</v>
      </c>
      <c r="L12" s="81" t="str">
        <f>IF(K12&gt;M12,"○",IF(K12&lt;M12,"×",IF(K12=M12,"△")))</f>
        <v>○</v>
      </c>
      <c r="M12" s="82">
        <v>6</v>
      </c>
      <c r="N12" s="80">
        <v>15</v>
      </c>
      <c r="O12" s="81" t="str">
        <f>IF(N12&gt;P12,"○",IF(N12&lt;P12,"×",IF(N12=P12,"△")))</f>
        <v>○</v>
      </c>
      <c r="P12" s="82">
        <v>3</v>
      </c>
      <c r="Q12" s="83">
        <v>15</v>
      </c>
      <c r="R12" s="81" t="str">
        <f>IF(Q12&gt;S12,"○",IF(Q12&lt;S12,"×",IF(Q12=S12,"△")))</f>
        <v>○</v>
      </c>
      <c r="S12" s="84">
        <v>3</v>
      </c>
      <c r="T12" s="85">
        <f>IF(K12&gt;M12,"1","0")+IF(N12&gt;P12,"1","0")+IF(H12&gt;J12,"1","0")+IF(Q12&gt;S12,"1","0")+IF(E12&gt;G12,"1","0")</f>
        <v>4</v>
      </c>
      <c r="U12" s="86">
        <f>IF(M12&gt;K12,"1","0")+IF(P12&gt;N12,"1","0")+IF(J12&gt;H12,"1","0")+IF(S12&gt;Q12,"1","0")+IF(G12&gt;E12,"1","0")</f>
        <v>0</v>
      </c>
      <c r="V12" s="86">
        <f>IF(K12=M12,"1","0")+IF(N12=P12,"1","0")+IF(H12=J12,"1","0")+IF(Q12=S12,"1","0")+IF(E12=G12,"1","0")</f>
        <v>1</v>
      </c>
      <c r="W12" s="87">
        <f>H12+K12+N12+E12+Q12</f>
        <v>70</v>
      </c>
      <c r="X12" s="87">
        <f>J12+M12+P12+G12+S12</f>
        <v>28</v>
      </c>
      <c r="Y12" s="87">
        <f aca="true" t="shared" si="2" ref="Y12:Y17">W12-X12</f>
        <v>42</v>
      </c>
      <c r="Z12" s="88">
        <f aca="true" t="shared" si="3" ref="Z12:Z17">(T12*3)+V12</f>
        <v>13</v>
      </c>
      <c r="AA12" s="5">
        <v>1</v>
      </c>
    </row>
    <row r="13" spans="1:27" ht="42.75" customHeight="1">
      <c r="A13" s="6" t="s">
        <v>41</v>
      </c>
      <c r="B13" s="74">
        <f>G12</f>
        <v>6</v>
      </c>
      <c r="C13" s="78" t="str">
        <f>IF(B13&gt;D13,"○",IF(B13&lt;D13,"×",IF(B13=D13,"△")))</f>
        <v>×</v>
      </c>
      <c r="D13" s="76">
        <f>E12</f>
        <v>15</v>
      </c>
      <c r="E13" s="77"/>
      <c r="F13" s="75"/>
      <c r="G13" s="76"/>
      <c r="H13" s="77">
        <v>7</v>
      </c>
      <c r="I13" s="78" t="str">
        <f>IF(H13&gt;J13,"○",IF(H13&lt;J13,"×",IF(H13=J13,"△")))</f>
        <v>×</v>
      </c>
      <c r="J13" s="79">
        <v>15</v>
      </c>
      <c r="K13" s="80">
        <v>11</v>
      </c>
      <c r="L13" s="89" t="str">
        <f>IF(K13&gt;M13,"○",IF(K13&lt;M13,"×",IF(K13=M13,"△")))</f>
        <v>△</v>
      </c>
      <c r="M13" s="82">
        <v>11</v>
      </c>
      <c r="N13" s="80">
        <v>15</v>
      </c>
      <c r="O13" s="89" t="str">
        <f>IF(N13&gt;P13,"○",IF(N13&lt;P13,"×",IF(N13=P13,"△")))</f>
        <v>○</v>
      </c>
      <c r="P13" s="82">
        <v>11</v>
      </c>
      <c r="Q13" s="90">
        <v>15</v>
      </c>
      <c r="R13" s="89" t="str">
        <f>IF(Q13&gt;S13,"○",IF(Q13&lt;S13,"×",IF(Q13=S13,"△")))</f>
        <v>○</v>
      </c>
      <c r="S13" s="91">
        <v>3</v>
      </c>
      <c r="T13" s="85">
        <f>IF(K13&gt;M13,"1","0")+IF(N13&gt;P13,"1","0")+IF(H13&gt;J13,"1","0")+IF(Q13&gt;S13,"1","0")+IF(B13&gt;D13,"1","0")</f>
        <v>2</v>
      </c>
      <c r="U13" s="86">
        <f>IF(M13&gt;K13,"1","0")+IF(P13&gt;N13,"1","0")+IF(J13&gt;H13,"1","0")+IF(S13&gt;Q13,"1","0")+IF(D13&gt;B13,"1","0")</f>
        <v>2</v>
      </c>
      <c r="V13" s="86">
        <f>IF(K13=M13,"1","0")+IF(N13=P13,"1","0")+IF(H13=J13,"1","0")+IF(Q13=S13,"1","0")+IF(B13=D13,"1","0")</f>
        <v>1</v>
      </c>
      <c r="W13" s="111">
        <f>H13+K13+N13+B13+Q13</f>
        <v>54</v>
      </c>
      <c r="X13" s="87">
        <f>J13+M13+P13+D13+S13</f>
        <v>55</v>
      </c>
      <c r="Y13" s="87">
        <f t="shared" si="2"/>
        <v>-1</v>
      </c>
      <c r="Z13" s="88">
        <f t="shared" si="3"/>
        <v>7</v>
      </c>
      <c r="AA13" s="7">
        <v>3</v>
      </c>
    </row>
    <row r="14" spans="1:27" ht="42.75" customHeight="1">
      <c r="A14" s="8" t="s">
        <v>10</v>
      </c>
      <c r="B14" s="74">
        <f>J12</f>
        <v>10</v>
      </c>
      <c r="C14" s="78" t="str">
        <f>IF(B14&gt;D14,"○",IF(B14&lt;D14,"×",IF(B14=D14,"△")))</f>
        <v>△</v>
      </c>
      <c r="D14" s="76">
        <f>H12</f>
        <v>10</v>
      </c>
      <c r="E14" s="77">
        <f>J13</f>
        <v>15</v>
      </c>
      <c r="F14" s="92" t="str">
        <f>IF(E14&gt;G14,"○",IF(E14&lt;G14,"×",IF(E14=G14,"△")))</f>
        <v>○</v>
      </c>
      <c r="G14" s="76">
        <f>H13</f>
        <v>7</v>
      </c>
      <c r="H14" s="77"/>
      <c r="I14" s="75"/>
      <c r="J14" s="79"/>
      <c r="K14" s="93">
        <v>15</v>
      </c>
      <c r="L14" s="89" t="str">
        <f>IF(K14&gt;M14,"○",IF(K14&lt;M14,"×",IF(K14=M14,"△")))</f>
        <v>○</v>
      </c>
      <c r="M14" s="94">
        <v>3</v>
      </c>
      <c r="N14" s="93">
        <v>15</v>
      </c>
      <c r="O14" s="89" t="str">
        <f>IF(N14&gt;P14,"○",IF(N14&lt;P14,"×",IF(N14=P14,"△")))</f>
        <v>○</v>
      </c>
      <c r="P14" s="94">
        <v>5</v>
      </c>
      <c r="Q14" s="90">
        <v>15</v>
      </c>
      <c r="R14" s="89" t="str">
        <f>IF(Q14&gt;S14,"○",IF(Q14&lt;S14,"×",IF(Q14=S14,"△")))</f>
        <v>○</v>
      </c>
      <c r="S14" s="91">
        <v>8</v>
      </c>
      <c r="T14" s="85">
        <f>IF(K14&gt;M14,"1","0")+IF(N14&gt;P14,"1","0")+IF(B14&gt;D14,"1","0")+IF(Q14&gt;S14,"1","0")+IF(E14&gt;G14,"1","0")</f>
        <v>4</v>
      </c>
      <c r="U14" s="86">
        <f>IF(M14&gt;K14,"1","0")+IF(P14&gt;N14,"1","0")+IF(D14&gt;B14,"1","0")+IF(S14&gt;Q14,"1","0")+IF(G14&gt;E14,"1","0")</f>
        <v>0</v>
      </c>
      <c r="V14" s="86">
        <f>IF(K14=M14,"1","0")+IF(N14=P14,"1","0")+IF(B14=D14,"1","0")+IF(Q14=S14,"1","0")+IF(E14=G14,"1","0")</f>
        <v>1</v>
      </c>
      <c r="W14" s="87">
        <f>B14+K14+N14+E14+Q14</f>
        <v>70</v>
      </c>
      <c r="X14" s="87">
        <f>D14+M14+P14+G14+S14</f>
        <v>33</v>
      </c>
      <c r="Y14" s="87">
        <f t="shared" si="2"/>
        <v>37</v>
      </c>
      <c r="Z14" s="88">
        <f t="shared" si="3"/>
        <v>13</v>
      </c>
      <c r="AA14" s="9">
        <v>2</v>
      </c>
    </row>
    <row r="15" spans="1:27" ht="42.75" customHeight="1">
      <c r="A15" s="6" t="s">
        <v>8</v>
      </c>
      <c r="B15" s="95">
        <f>M12</f>
        <v>6</v>
      </c>
      <c r="C15" s="89" t="str">
        <f>IF(B15&gt;D15,"○",IF(B15&lt;D15,"×",IF(B15=D15,"△")))</f>
        <v>×</v>
      </c>
      <c r="D15" s="94">
        <f>K12</f>
        <v>15</v>
      </c>
      <c r="E15" s="96">
        <f>M13</f>
        <v>11</v>
      </c>
      <c r="F15" s="89" t="str">
        <f>IF(E15&gt;G15,"○",IF(E15&lt;G15,"×",IF(E15=G15,"△")))</f>
        <v>△</v>
      </c>
      <c r="G15" s="94">
        <f>K13</f>
        <v>11</v>
      </c>
      <c r="H15" s="96">
        <f>M14</f>
        <v>3</v>
      </c>
      <c r="I15" s="89" t="str">
        <f>IF(H15&gt;J15,"○",IF(H15&lt;J15,"×",IF(H15=J15,"△")))</f>
        <v>×</v>
      </c>
      <c r="J15" s="94">
        <f>K14</f>
        <v>15</v>
      </c>
      <c r="K15" s="96"/>
      <c r="L15" s="75"/>
      <c r="M15" s="94"/>
      <c r="N15" s="93">
        <v>15</v>
      </c>
      <c r="O15" s="89" t="str">
        <f>IF(N15&gt;P15,"○",IF(N15&lt;P15,"×",IF(N15=P15,"△")))</f>
        <v>○</v>
      </c>
      <c r="P15" s="94">
        <v>5</v>
      </c>
      <c r="Q15" s="77">
        <v>14</v>
      </c>
      <c r="R15" s="89" t="str">
        <f>IF(Q15&gt;S15,"○",IF(Q15&lt;S15,"×",IF(Q15=S15,"△")))</f>
        <v>○</v>
      </c>
      <c r="S15" s="79">
        <v>7</v>
      </c>
      <c r="T15" s="85">
        <f>IF(B15&gt;D15,"1","0")+IF(N15&gt;P15,"1","0")+IF(H15&gt;J15,"1","0")+IF(Q15&gt;S15,"1","0")+IF(E15&gt;G15,"1","0")</f>
        <v>2</v>
      </c>
      <c r="U15" s="86">
        <f>IF(D15&gt;B15,"1","0")+IF(P15&gt;N15,"1","0")+IF(J15&gt;H15,"1","0")+IF(S15&gt;Q15,"1","0")+IF(G15&gt;E15,"1","0")</f>
        <v>2</v>
      </c>
      <c r="V15" s="86">
        <f>IF(B15=D15,"1","0")+IF(N15=P15,"1","0")+IF(H15=J15,"1","0")+IF(Q15=S15,"1","0")+IF(E15=G15,"1","0")</f>
        <v>1</v>
      </c>
      <c r="W15" s="111">
        <f>H15+B15+N15+E15+Q15</f>
        <v>49</v>
      </c>
      <c r="X15" s="87">
        <f>J15+D15+P15+G15+S15</f>
        <v>53</v>
      </c>
      <c r="Y15" s="87">
        <f t="shared" si="2"/>
        <v>-4</v>
      </c>
      <c r="Z15" s="88">
        <f t="shared" si="3"/>
        <v>7</v>
      </c>
      <c r="AA15" s="7">
        <v>4</v>
      </c>
    </row>
    <row r="16" spans="1:27" ht="42.75" customHeight="1">
      <c r="A16" s="6" t="s">
        <v>9</v>
      </c>
      <c r="B16" s="97">
        <f>P12</f>
        <v>3</v>
      </c>
      <c r="C16" s="89" t="str">
        <f>IF(B16&gt;D16,"○",IF(B16&lt;D16,"×",IF(B16=D16,"△")))</f>
        <v>×</v>
      </c>
      <c r="D16" s="94">
        <f>N12</f>
        <v>15</v>
      </c>
      <c r="E16" s="96">
        <f>P13</f>
        <v>11</v>
      </c>
      <c r="F16" s="89" t="str">
        <f>IF(E16&gt;G16,"○",IF(E16&lt;G16,"×",IF(E16=G16,"△")))</f>
        <v>×</v>
      </c>
      <c r="G16" s="94">
        <f>N13</f>
        <v>15</v>
      </c>
      <c r="H16" s="96">
        <f>P14</f>
        <v>5</v>
      </c>
      <c r="I16" s="89" t="str">
        <f>IF(H16&gt;J16,"○",IF(H16&lt;J16,"×",IF(H16=J16,"△")))</f>
        <v>×</v>
      </c>
      <c r="J16" s="94">
        <f>N14</f>
        <v>15</v>
      </c>
      <c r="K16" s="96">
        <f>P15</f>
        <v>5</v>
      </c>
      <c r="L16" s="89" t="str">
        <f>IF(K16&gt;M16,"○",IF(K16&lt;M16,"×",IF(K16=M16,"△")))</f>
        <v>×</v>
      </c>
      <c r="M16" s="94">
        <f>N15</f>
        <v>15</v>
      </c>
      <c r="N16" s="96"/>
      <c r="O16" s="75"/>
      <c r="P16" s="94"/>
      <c r="Q16" s="77">
        <v>11</v>
      </c>
      <c r="R16" s="98" t="str">
        <f>IF(Q16&gt;S16,"○",IF(Q16&lt;S16,"×",IF(Q16=S16,"△")))</f>
        <v>×</v>
      </c>
      <c r="S16" s="79">
        <v>13</v>
      </c>
      <c r="T16" s="85">
        <f>IF(K16&gt;M16,"1","0")+IF(B16&gt;D16,"1","0")+IF(H16&gt;J16,"1","0")+IF(Q16&gt;S16,"1","0")+IF(E16&gt;G16,"1","0")</f>
        <v>0</v>
      </c>
      <c r="U16" s="86">
        <f>IF(M16&gt;K16,"1","0")+IF(D16&gt;B16,"1","0")+IF(J16&gt;H16,"1","0")+IF(S16&gt;Q16,"1","0")+IF(G16&gt;E16,"1","0")</f>
        <v>5</v>
      </c>
      <c r="V16" s="86">
        <f>IF(K16=M16,"1","0")+IF(B16=D16,"1","0")+IF(H16=J16,"1","0")+IF(Q16=S16,"1","0")+IF(E16=G16,"1","0")</f>
        <v>0</v>
      </c>
      <c r="W16" s="87">
        <f>H16+K16+B16+E16+Q16</f>
        <v>35</v>
      </c>
      <c r="X16" s="87">
        <f>J16+M16+D16+G16+S16</f>
        <v>73</v>
      </c>
      <c r="Y16" s="87">
        <f t="shared" si="2"/>
        <v>-38</v>
      </c>
      <c r="Z16" s="99">
        <f t="shared" si="3"/>
        <v>0</v>
      </c>
      <c r="AA16" s="7">
        <v>6</v>
      </c>
    </row>
    <row r="17" spans="1:27" ht="42.75" customHeight="1" thickBot="1">
      <c r="A17" s="10" t="s">
        <v>11</v>
      </c>
      <c r="B17" s="100">
        <f>M14</f>
        <v>3</v>
      </c>
      <c r="C17" s="101" t="str">
        <f>IF(B17&gt;D17,"○",IF(B17&lt;D17,"×",IF(B17=D17,"△")))</f>
        <v>×</v>
      </c>
      <c r="D17" s="102">
        <f>K14</f>
        <v>15</v>
      </c>
      <c r="E17" s="103">
        <f>S13</f>
        <v>3</v>
      </c>
      <c r="F17" s="101" t="str">
        <f>IF(E17&gt;G17,"○",IF(E17&lt;G17,"×",IF(E17=G17,"△")))</f>
        <v>×</v>
      </c>
      <c r="G17" s="102">
        <f>Q13</f>
        <v>15</v>
      </c>
      <c r="H17" s="103">
        <f>S14</f>
        <v>8</v>
      </c>
      <c r="I17" s="101" t="str">
        <f>IF(H17&gt;J17,"○",IF(H17&lt;J17,"×",IF(H17=J17,"△")))</f>
        <v>×</v>
      </c>
      <c r="J17" s="102">
        <f>Q14</f>
        <v>15</v>
      </c>
      <c r="K17" s="103">
        <f>S15</f>
        <v>7</v>
      </c>
      <c r="L17" s="101" t="str">
        <f>IF(K17&gt;M17,"○",IF(K17&lt;M17,"×",IF(K17=M17,"△")))</f>
        <v>×</v>
      </c>
      <c r="M17" s="102">
        <f>Q15</f>
        <v>14</v>
      </c>
      <c r="N17" s="103">
        <f>S16</f>
        <v>13</v>
      </c>
      <c r="O17" s="101" t="str">
        <f>IF(N17&gt;P17,"○",IF(N17&lt;P17,"×",IF(N17=P17,"△")))</f>
        <v>○</v>
      </c>
      <c r="P17" s="102">
        <f>Q16</f>
        <v>11</v>
      </c>
      <c r="Q17" s="104"/>
      <c r="R17" s="105"/>
      <c r="S17" s="106"/>
      <c r="T17" s="107">
        <f>IF(K17&gt;M17,"1","0")+IF(N17&gt;P17,"1","0")+IF(H17&gt;J17,"1","0")+IF(B17&gt;D17,"1","0")+IF(E17&gt;G17,"1","0")</f>
        <v>1</v>
      </c>
      <c r="U17" s="108">
        <f>IF(M17&gt;K17,"1","0")+IF(P17&gt;N17,"1","0")+IF(J17&gt;H17,"1","0")+IF(D17&gt;B17,"1","0")+IF(G17&gt;E17,"1","0")</f>
        <v>4</v>
      </c>
      <c r="V17" s="108">
        <f>IF(K17=M17,"1","0")+IF(N17=P17,"1","0")+IF(H17=J17,"1","0")+IF(B17=D17,"1","0")+IF(E17=G17,"1","0")</f>
        <v>0</v>
      </c>
      <c r="W17" s="109">
        <f>H17+K17+N17+E17+B17</f>
        <v>34</v>
      </c>
      <c r="X17" s="109">
        <f>J17+M17+P17+G17+D17</f>
        <v>70</v>
      </c>
      <c r="Y17" s="109">
        <f t="shared" si="2"/>
        <v>-36</v>
      </c>
      <c r="Z17" s="110">
        <f t="shared" si="3"/>
        <v>3</v>
      </c>
      <c r="AA17" s="11">
        <v>5</v>
      </c>
    </row>
    <row r="18" ht="18.75">
      <c r="A18" s="113" t="s">
        <v>48</v>
      </c>
    </row>
    <row r="19" spans="1:27" ht="22.5" customHeight="1">
      <c r="A19" s="114" t="s">
        <v>42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</row>
    <row r="20" spans="1:27" ht="22.5" customHeight="1">
      <c r="A20" s="114" t="s">
        <v>43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</row>
    <row r="21" spans="1:27" ht="22.5" customHeight="1">
      <c r="A21" s="114" t="s">
        <v>44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</row>
    <row r="22" spans="1:27" ht="22.5" customHeight="1">
      <c r="A22" s="114" t="s">
        <v>45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</row>
    <row r="23" spans="1:27" ht="22.5" customHeight="1">
      <c r="A23" s="114" t="s">
        <v>46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</row>
    <row r="24" spans="1:27" ht="22.5" customHeight="1">
      <c r="A24" s="114" t="s">
        <v>47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</row>
  </sheetData>
  <sheetProtection/>
  <mergeCells count="19">
    <mergeCell ref="B11:D11"/>
    <mergeCell ref="E11:G11"/>
    <mergeCell ref="H11:J11"/>
    <mergeCell ref="K11:M11"/>
    <mergeCell ref="N11:P11"/>
    <mergeCell ref="Q11:S11"/>
    <mergeCell ref="B3:D3"/>
    <mergeCell ref="E3:G3"/>
    <mergeCell ref="H3:J3"/>
    <mergeCell ref="K3:M3"/>
    <mergeCell ref="N3:P3"/>
    <mergeCell ref="A1:AA1"/>
    <mergeCell ref="Q3:S3"/>
    <mergeCell ref="A19:AA19"/>
    <mergeCell ref="A20:AA20"/>
    <mergeCell ref="A21:AA21"/>
    <mergeCell ref="A22:AA22"/>
    <mergeCell ref="A23:AA23"/>
    <mergeCell ref="A24:AA24"/>
  </mergeCells>
  <printOptions horizontalCentered="1" verticalCentered="1"/>
  <pageMargins left="0.19" right="0.17" top="0.2755905511811024" bottom="0.2755905511811024" header="0.1968503937007874" footer="0.196850393700787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8" sqref="B48"/>
    </sheetView>
  </sheetViews>
  <sheetFormatPr defaultColWidth="9.00390625" defaultRowHeight="13.5"/>
  <cols>
    <col min="1" max="1" width="14.00390625" style="21" customWidth="1"/>
    <col min="2" max="4" width="23.375" style="13" customWidth="1"/>
    <col min="5" max="16384" width="9.00390625" style="13" customWidth="1"/>
  </cols>
  <sheetData>
    <row r="1" spans="1:4" ht="28.5" customHeight="1">
      <c r="A1" s="122" t="s">
        <v>12</v>
      </c>
      <c r="B1" s="122"/>
      <c r="C1" s="122"/>
      <c r="D1" s="122"/>
    </row>
    <row r="2" spans="1:4" ht="24.75" thickBot="1">
      <c r="A2" s="14" t="s">
        <v>18</v>
      </c>
      <c r="B2" s="15"/>
      <c r="C2" s="15"/>
      <c r="D2" s="15"/>
    </row>
    <row r="3" spans="1:4" ht="23.25" customHeight="1" thickBot="1">
      <c r="A3" s="63" t="s">
        <v>13</v>
      </c>
      <c r="B3" s="22" t="s">
        <v>15</v>
      </c>
      <c r="C3" s="22" t="s">
        <v>16</v>
      </c>
      <c r="D3" s="23" t="s">
        <v>17</v>
      </c>
    </row>
    <row r="4" spans="1:4" ht="23.25" customHeight="1" thickBot="1" thickTop="1">
      <c r="A4" s="64">
        <v>0.3333333333333333</v>
      </c>
      <c r="B4" s="123" t="s">
        <v>26</v>
      </c>
      <c r="C4" s="124"/>
      <c r="D4" s="125"/>
    </row>
    <row r="5" spans="1:4" s="17" customFormat="1" ht="23.25" customHeight="1" thickTop="1">
      <c r="A5" s="25">
        <v>0.375</v>
      </c>
      <c r="B5" s="39" t="s">
        <v>27</v>
      </c>
      <c r="C5" s="40" t="s">
        <v>28</v>
      </c>
      <c r="D5" s="41" t="s">
        <v>8</v>
      </c>
    </row>
    <row r="6" spans="1:4" ht="23.25" customHeight="1">
      <c r="A6" s="26"/>
      <c r="B6" s="42" t="s">
        <v>29</v>
      </c>
      <c r="C6" s="43" t="s">
        <v>29</v>
      </c>
      <c r="D6" s="44" t="s">
        <v>29</v>
      </c>
    </row>
    <row r="7" spans="1:4" ht="23.25" customHeight="1" thickBot="1">
      <c r="A7" s="27">
        <v>0.4375</v>
      </c>
      <c r="B7" s="45" t="s">
        <v>11</v>
      </c>
      <c r="C7" s="46" t="s">
        <v>10</v>
      </c>
      <c r="D7" s="47" t="s">
        <v>14</v>
      </c>
    </row>
    <row r="8" spans="1:4" s="17" customFormat="1" ht="23.25" customHeight="1" thickTop="1">
      <c r="A8" s="24">
        <v>0.44097222222222227</v>
      </c>
      <c r="B8" s="30" t="s">
        <v>23</v>
      </c>
      <c r="C8" s="31" t="s">
        <v>24</v>
      </c>
      <c r="D8" s="32" t="s">
        <v>21</v>
      </c>
    </row>
    <row r="9" spans="1:4" ht="23.25" customHeight="1">
      <c r="A9" s="16"/>
      <c r="B9" s="33" t="s">
        <v>29</v>
      </c>
      <c r="C9" s="34" t="s">
        <v>29</v>
      </c>
      <c r="D9" s="35" t="s">
        <v>29</v>
      </c>
    </row>
    <row r="10" spans="1:4" ht="23.25" customHeight="1" thickBot="1">
      <c r="A10" s="18">
        <v>0.5034722222222222</v>
      </c>
      <c r="B10" s="36" t="s">
        <v>20</v>
      </c>
      <c r="C10" s="37" t="s">
        <v>30</v>
      </c>
      <c r="D10" s="38" t="s">
        <v>22</v>
      </c>
    </row>
    <row r="11" spans="1:5" s="17" customFormat="1" ht="23.25" customHeight="1" thickTop="1">
      <c r="A11" s="28">
        <v>0.5069444444444444</v>
      </c>
      <c r="B11" s="49" t="s">
        <v>27</v>
      </c>
      <c r="C11" s="50" t="s">
        <v>28</v>
      </c>
      <c r="D11" s="51" t="s">
        <v>10</v>
      </c>
      <c r="E11" s="19"/>
    </row>
    <row r="12" spans="1:5" ht="23.25" customHeight="1">
      <c r="A12" s="26"/>
      <c r="B12" s="42" t="s">
        <v>29</v>
      </c>
      <c r="C12" s="43" t="s">
        <v>29</v>
      </c>
      <c r="D12" s="44" t="s">
        <v>29</v>
      </c>
      <c r="E12" s="20"/>
    </row>
    <row r="13" spans="1:4" ht="23.25" customHeight="1" thickBot="1">
      <c r="A13" s="29">
        <v>0.5694444444444444</v>
      </c>
      <c r="B13" s="52" t="s">
        <v>9</v>
      </c>
      <c r="C13" s="53" t="s">
        <v>8</v>
      </c>
      <c r="D13" s="54" t="s">
        <v>11</v>
      </c>
    </row>
    <row r="14" spans="1:4" s="17" customFormat="1" ht="23.25" customHeight="1" thickTop="1">
      <c r="A14" s="24">
        <v>0.5729166666666666</v>
      </c>
      <c r="B14" s="30" t="s">
        <v>23</v>
      </c>
      <c r="C14" s="31" t="s">
        <v>24</v>
      </c>
      <c r="D14" s="48" t="s">
        <v>30</v>
      </c>
    </row>
    <row r="15" spans="1:4" ht="23.25" customHeight="1">
      <c r="A15" s="16"/>
      <c r="B15" s="33" t="s">
        <v>29</v>
      </c>
      <c r="C15" s="34" t="s">
        <v>29</v>
      </c>
      <c r="D15" s="35" t="s">
        <v>29</v>
      </c>
    </row>
    <row r="16" spans="1:4" ht="23.25" customHeight="1" thickBot="1">
      <c r="A16" s="18">
        <v>0.6354166666666666</v>
      </c>
      <c r="B16" s="36" t="s">
        <v>22</v>
      </c>
      <c r="C16" s="37" t="s">
        <v>21</v>
      </c>
      <c r="D16" s="38" t="s">
        <v>20</v>
      </c>
    </row>
    <row r="17" spans="1:4" ht="23.25" customHeight="1" thickTop="1">
      <c r="A17" s="25">
        <v>0.638888888888889</v>
      </c>
      <c r="B17" s="39" t="s">
        <v>27</v>
      </c>
      <c r="C17" s="40" t="s">
        <v>28</v>
      </c>
      <c r="D17" s="56" t="s">
        <v>10</v>
      </c>
    </row>
    <row r="18" spans="1:4" ht="23.25" customHeight="1">
      <c r="A18" s="26"/>
      <c r="B18" s="42" t="s">
        <v>29</v>
      </c>
      <c r="C18" s="43" t="s">
        <v>29</v>
      </c>
      <c r="D18" s="44" t="s">
        <v>29</v>
      </c>
    </row>
    <row r="19" spans="1:4" ht="23.25" customHeight="1" thickBot="1">
      <c r="A19" s="29">
        <v>0.7013888888888888</v>
      </c>
      <c r="B19" s="52" t="s">
        <v>8</v>
      </c>
      <c r="C19" s="53" t="s">
        <v>11</v>
      </c>
      <c r="D19" s="54" t="s">
        <v>9</v>
      </c>
    </row>
    <row r="20" spans="1:4" ht="23.25" customHeight="1" thickBot="1">
      <c r="A20" s="14" t="s">
        <v>19</v>
      </c>
      <c r="B20" s="55"/>
      <c r="C20" s="55"/>
      <c r="D20" s="55"/>
    </row>
    <row r="21" spans="1:4" ht="23.25" customHeight="1" thickBot="1">
      <c r="A21" s="63" t="s">
        <v>13</v>
      </c>
      <c r="B21" s="22" t="s">
        <v>15</v>
      </c>
      <c r="C21" s="22" t="s">
        <v>16</v>
      </c>
      <c r="D21" s="23" t="s">
        <v>17</v>
      </c>
    </row>
    <row r="22" spans="1:5" ht="23.25" customHeight="1" thickTop="1">
      <c r="A22" s="24">
        <v>0.375</v>
      </c>
      <c r="B22" s="30" t="s">
        <v>23</v>
      </c>
      <c r="C22" s="31" t="s">
        <v>24</v>
      </c>
      <c r="D22" s="48" t="s">
        <v>30</v>
      </c>
      <c r="E22" s="20"/>
    </row>
    <row r="23" spans="1:4" ht="23.25" customHeight="1">
      <c r="A23" s="16"/>
      <c r="B23" s="33" t="s">
        <v>29</v>
      </c>
      <c r="C23" s="34" t="s">
        <v>29</v>
      </c>
      <c r="D23" s="35" t="s">
        <v>29</v>
      </c>
    </row>
    <row r="24" spans="1:4" ht="23.25" customHeight="1" thickBot="1">
      <c r="A24" s="18">
        <v>0.4375</v>
      </c>
      <c r="B24" s="58" t="s">
        <v>21</v>
      </c>
      <c r="C24" s="37" t="s">
        <v>20</v>
      </c>
      <c r="D24" s="38" t="s">
        <v>22</v>
      </c>
    </row>
    <row r="25" spans="1:4" ht="23.25" customHeight="1" thickTop="1">
      <c r="A25" s="25">
        <v>0.44097222222222227</v>
      </c>
      <c r="B25" s="39" t="s">
        <v>27</v>
      </c>
      <c r="C25" s="40" t="s">
        <v>28</v>
      </c>
      <c r="D25" s="41" t="s">
        <v>8</v>
      </c>
    </row>
    <row r="26" spans="1:4" ht="23.25" customHeight="1">
      <c r="A26" s="26"/>
      <c r="B26" s="42" t="s">
        <v>29</v>
      </c>
      <c r="C26" s="43" t="s">
        <v>29</v>
      </c>
      <c r="D26" s="44" t="s">
        <v>29</v>
      </c>
    </row>
    <row r="27" spans="1:4" ht="23.25" customHeight="1" thickBot="1">
      <c r="A27" s="27">
        <v>0.5034722222222222</v>
      </c>
      <c r="B27" s="57" t="s">
        <v>10</v>
      </c>
      <c r="C27" s="46" t="s">
        <v>9</v>
      </c>
      <c r="D27" s="47" t="s">
        <v>11</v>
      </c>
    </row>
    <row r="28" spans="1:4" ht="23.25" customHeight="1" thickTop="1">
      <c r="A28" s="64">
        <v>0.5069444444444444</v>
      </c>
      <c r="B28" s="30" t="s">
        <v>23</v>
      </c>
      <c r="C28" s="31" t="s">
        <v>24</v>
      </c>
      <c r="D28" s="48" t="s">
        <v>21</v>
      </c>
    </row>
    <row r="29" spans="1:4" ht="23.25" customHeight="1">
      <c r="A29" s="16"/>
      <c r="B29" s="33" t="s">
        <v>29</v>
      </c>
      <c r="C29" s="34" t="s">
        <v>29</v>
      </c>
      <c r="D29" s="35" t="s">
        <v>29</v>
      </c>
    </row>
    <row r="30" spans="1:4" ht="23.25" customHeight="1" thickBot="1">
      <c r="A30" s="65">
        <v>0.5694444444444444</v>
      </c>
      <c r="B30" s="36" t="s">
        <v>30</v>
      </c>
      <c r="C30" s="37" t="s">
        <v>22</v>
      </c>
      <c r="D30" s="38" t="s">
        <v>20</v>
      </c>
    </row>
    <row r="31" spans="1:4" ht="23.25" customHeight="1" thickTop="1">
      <c r="A31" s="25">
        <v>0.5729166666666666</v>
      </c>
      <c r="B31" s="39" t="s">
        <v>27</v>
      </c>
      <c r="C31" s="40" t="s">
        <v>10</v>
      </c>
      <c r="D31" s="41" t="s">
        <v>9</v>
      </c>
    </row>
    <row r="32" spans="1:4" ht="23.25" customHeight="1">
      <c r="A32" s="26"/>
      <c r="B32" s="42" t="s">
        <v>29</v>
      </c>
      <c r="C32" s="43" t="s">
        <v>29</v>
      </c>
      <c r="D32" s="44" t="s">
        <v>29</v>
      </c>
    </row>
    <row r="33" spans="1:4" ht="23.25" customHeight="1" thickBot="1">
      <c r="A33" s="27">
        <v>0.6354166666666666</v>
      </c>
      <c r="B33" s="57" t="s">
        <v>28</v>
      </c>
      <c r="C33" s="46" t="s">
        <v>8</v>
      </c>
      <c r="D33" s="47" t="s">
        <v>11</v>
      </c>
    </row>
    <row r="34" spans="1:4" ht="23.25" customHeight="1" thickTop="1">
      <c r="A34" s="24">
        <v>0.638888888888889</v>
      </c>
      <c r="B34" s="59" t="s">
        <v>23</v>
      </c>
      <c r="C34" s="60" t="s">
        <v>30</v>
      </c>
      <c r="D34" s="61" t="s">
        <v>22</v>
      </c>
    </row>
    <row r="35" spans="1:4" ht="23.25" customHeight="1">
      <c r="A35" s="16"/>
      <c r="B35" s="33" t="s">
        <v>29</v>
      </c>
      <c r="C35" s="34" t="s">
        <v>29</v>
      </c>
      <c r="D35" s="35" t="s">
        <v>29</v>
      </c>
    </row>
    <row r="36" spans="1:4" ht="23.25" customHeight="1" thickBot="1">
      <c r="A36" s="18">
        <v>0.7013888888888888</v>
      </c>
      <c r="B36" s="36" t="s">
        <v>24</v>
      </c>
      <c r="C36" s="37" t="s">
        <v>21</v>
      </c>
      <c r="D36" s="38" t="s">
        <v>20</v>
      </c>
    </row>
    <row r="37" spans="1:4" ht="23.25" customHeight="1" thickBot="1" thickTop="1">
      <c r="A37" s="65">
        <v>0.7083333333333334</v>
      </c>
      <c r="B37" s="126" t="s">
        <v>31</v>
      </c>
      <c r="C37" s="127"/>
      <c r="D37" s="128"/>
    </row>
    <row r="38" spans="1:7" ht="19.5" customHeight="1" thickBot="1">
      <c r="A38" s="67"/>
      <c r="B38" s="68" t="s">
        <v>32</v>
      </c>
      <c r="C38" s="66"/>
      <c r="D38" s="66"/>
      <c r="E38" s="66"/>
      <c r="F38" s="66"/>
      <c r="G38" s="66"/>
    </row>
  </sheetData>
  <sheetProtection/>
  <mergeCells count="3">
    <mergeCell ref="A1:D1"/>
    <mergeCell ref="B4:D4"/>
    <mergeCell ref="B37:D37"/>
  </mergeCells>
  <printOptions horizontalCentered="1"/>
  <pageMargins left="0.18" right="0.4330708661417323" top="0.26" bottom="0.22" header="0.2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博之</dc:creator>
  <cp:keywords/>
  <dc:description/>
  <cp:lastModifiedBy>dense</cp:lastModifiedBy>
  <cp:lastPrinted>2009-05-18T01:34:41Z</cp:lastPrinted>
  <dcterms:created xsi:type="dcterms:W3CDTF">2008-12-25T02:41:14Z</dcterms:created>
  <dcterms:modified xsi:type="dcterms:W3CDTF">2009-05-26T23:08:34Z</dcterms:modified>
  <cp:category/>
  <cp:version/>
  <cp:contentType/>
  <cp:contentStatus/>
</cp:coreProperties>
</file>